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ABE2EA0A-F407-49E5-BDF8-AD6554D89100}" xr6:coauthVersionLast="47" xr6:coauthVersionMax="47" xr10:uidLastSave="{00000000-0000-0000-0000-000000000000}"/>
  <bookViews>
    <workbookView xWindow="-24120" yWindow="1140" windowWidth="24240" windowHeight="13020" tabRatio="689" activeTab="1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46" i="40" l="1"/>
  <c r="Z46" i="40"/>
  <c r="AA46" i="40"/>
  <c r="AB46" i="40"/>
  <c r="W50" i="39" l="1"/>
  <c r="Z50" i="39"/>
  <c r="AA50" i="39"/>
  <c r="AB50" i="39"/>
  <c r="AB47" i="40" l="1"/>
  <c r="AA47" i="40"/>
  <c r="Z47" i="40"/>
  <c r="W47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3" i="40"/>
  <c r="L45" i="39"/>
  <c r="Z34" i="40" l="1"/>
  <c r="AB43" i="39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<sst xmlns="http://schemas.openxmlformats.org/spreadsheetml/2006/main" count="377" uniqueCount="159">
  <si>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</si>
  <si>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</si>
  <si>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</si>
  <si>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</si>
  <si>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</si>
  <si>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</si>
  <si>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</si>
  <si>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</si>
  <si>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</si>
  <si>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</si>
  <si>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</si>
  <si>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</si>
  <si>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</si>
  <si>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</si>
  <si>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</si>
  <si>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</si>
  <si>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</si>
  <si>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</si>
  <si>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</si>
  <si>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</si>
  <si>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</si>
  <si>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</si>
  <si>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</si>
  <si>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</si>
  <si>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</si>
  <si>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</si>
  <si>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</si>
  <si>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</si>
  <si>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</si>
  <si>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</si>
  <si>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</si>
  <si>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</si>
  <si>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</si>
  <si>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</si>
  <si>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</si>
  <si>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</si>
  <si>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</si>
  <si>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</si>
  <si>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</si>
  <si>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</si>
  <si>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</si>
  <si>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</si>
  <si>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</si>
  <si>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</si>
  <si>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</si>
  <si>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</si>
  <si>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</si>
  <si>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</si>
  <si>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</si>
  <si>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</si>
  <si>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</si>
  <si>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</si>
  <si>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</si>
  <si>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</si>
  <si>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</si>
  <si>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</si>
  <si>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</si>
  <si>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</si>
  <si>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</si>
  <si>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</si>
  <si>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</si>
  <si>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</si>
  <si>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</si>
  <si>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</si>
  <si>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</si>
  <si>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</si>
  <si>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</si>
  <si>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</si>
  <si>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</si>
  <si>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</si>
  <si>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</si>
  <si>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</si>
  <si>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</si>
  <si>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</si>
  <si>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</si>
  <si>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</si>
  <si>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</si>
  <si>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</si>
  <si>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</si>
  <si>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</si>
  <si>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</si>
  <si>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</si>
  <si>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</si>
  <si>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</si>
  <si>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</si>
  <si>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</si>
  <si>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</si>
  <si>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</si>
  <si>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</si>
  <si>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</si>
  <si>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</si>
  <si>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</si>
  <si>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</si>
  <si>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</si>
  <si>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</si>
  <si>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</si>
  <si>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</si>
  <si>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</si>
  <si>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</si>
  <si>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</si>
  <si>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</si>
  <si>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</si>
  <si>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</si>
  <si>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</si>
  <si>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</si>
  <si>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 xml:space="preserve">I, II rok </t>
  </si>
  <si>
    <t>Biochemia żywienia</t>
  </si>
  <si>
    <t xml:space="preserve">dr n. med. Izabela Sacewicz-Hofman 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</si>
  <si>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</si>
  <si>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</si>
  <si>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</si>
  <si>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</si>
  <si>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</si>
  <si>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</si>
  <si>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</si>
  <si>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</si>
  <si>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</si>
  <si>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</si>
  <si>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</si>
  <si>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</si>
  <si>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</si>
  <si>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</si>
  <si>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</si>
  <si>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</si>
  <si>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</si>
  <si>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</si>
  <si>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</si>
  <si>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</si>
  <si>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NABÓR 2023/2024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</si>
  <si>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</si>
  <si>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</si>
  <si>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</si>
  <si>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</si>
  <si>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dr hab. n. o zdrowiu Agnieszka Guligowska</t>
  </si>
  <si>
    <t>prof. dr hab. n. o zdrowiu Małgorzata Pikala</t>
  </si>
  <si>
    <t>2025/2026</t>
  </si>
  <si>
    <t xml:space="preserve">prof. dr hab. n. med. Ewa Toporowska-Kowalska 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</si>
  <si>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</si>
  <si>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</si>
  <si>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>dr hab. n. med. prof. uczelni Mariusz Grzesiak</t>
  </si>
  <si>
    <t>dr hab. n. med. prof. uczelni Ewelina Gaszyńska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</si>
  <si>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</si>
  <si>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</si>
  <si>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</si>
  <si>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Bogusława Luzak</t>
  </si>
  <si>
    <t>dr hab. n. med. prof. uczelni Maciej Chałubiński</t>
  </si>
  <si>
    <t>dr hab. n. med. prof. uczelni Jacek Drobnik</t>
  </si>
  <si>
    <t xml:space="preserve">dr hab. n. ekon. prof. uczelni Remigiusz Kozłowski </t>
  </si>
  <si>
    <t>dr n. med. Jacek Michalak</t>
  </si>
  <si>
    <t>2026/2027</t>
  </si>
  <si>
    <t>Rola dietetyka w zapobieganiu i leczeniu zaburzeń hormonalnych towarzyszących otyłości</t>
  </si>
  <si>
    <t>dr n.wet. Paulina Radwańska</t>
  </si>
  <si>
    <t>AI w personalizacji żywienia – analiza danych, symulacje, systemy eksperckie i predykcja ryzyka chorób dietozależnych</t>
  </si>
  <si>
    <t>mgr Karolina Zajdel</t>
  </si>
  <si>
    <r>
      <t>Stres i strategie radzenia sobie ze stresem</t>
    </r>
    <r>
      <rPr>
        <sz val="11"/>
        <rFont val="Times New Roman"/>
        <family val="1"/>
        <charset val="238"/>
      </rPr>
      <t xml:space="preserve"> </t>
    </r>
  </si>
  <si>
    <t>dr hab. n. med. prof. uczelni Małgorzata Godala</t>
  </si>
  <si>
    <t xml:space="preserve">dr n. med. Elżbieta Kozłowska </t>
  </si>
  <si>
    <t xml:space="preserve">dr n. o zdrowiu Paulina Konrad                     </t>
  </si>
  <si>
    <t>dr n. med. Monika Brucka-Stempkowska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</si>
</sst>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10" fillId="0" borderId="21" xfId="0" applyFont="1" applyBorder="1" applyAlignment="1">
      <alignment wrapText="1"/>
    </xf>
    <xf numFmtId="0" fontId="10" fillId="0" borderId="21" xfId="43" applyFont="1" applyFill="1" applyBorder="1" applyAlignment="1">
      <alignment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33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8" fillId="24" borderId="0" xfId="43" applyFont="1" applyFill="1"/>
    <xf numFmtId="0" fontId="33" fillId="24" borderId="21" xfId="43" applyFont="1" applyFill="1" applyBorder="1" applyAlignment="1">
      <alignment vertical="center" wrapText="1"/>
    </xf>
    <xf numFmtId="0" fontId="33" fillId="24" borderId="21" xfId="43" applyFont="1" applyFill="1" applyBorder="1" applyAlignment="1">
      <alignment horizontal="left" vertical="center" wrapText="1"/>
    </xf>
    <xf numFmtId="0" fontId="8" fillId="0" borderId="0" xfId="43" applyFont="1"/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0" borderId="32" xfId="43" applyFont="1" applyBorder="1" applyAlignment="1">
      <alignment horizontal="center" vertical="center" wrapText="1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  <xf numFmtId="0" fontId="10" fillId="0" borderId="38" xfId="0" applyFont="1" applyBorder="1" applyAlignment="1">
      <alignment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BreakPreview" zoomScale="75" zoomScaleSheetLayoutView="75" workbookViewId="0">
      <selection activeCell="A23" sqref="A23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39" t="s">
        <v>53</v>
      </c>
      <c r="B2" s="140"/>
      <c r="C2" s="140"/>
      <c r="D2" s="140"/>
    </row>
    <row r="3" spans="1:18" ht="17.5">
      <c r="A3" s="139" t="s">
        <v>52</v>
      </c>
      <c r="B3" s="141"/>
      <c r="C3" s="141"/>
      <c r="D3" s="141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104</v>
      </c>
      <c r="B9" s="3"/>
    </row>
    <row r="10" spans="1:18" ht="14.25" customHeight="1">
      <c r="B10" s="38"/>
      <c r="C10" s="38"/>
      <c r="E10" s="138" t="s">
        <v>120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1:18" s="8" customFormat="1" ht="16.5" customHeight="1">
      <c r="A11" s="42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1:18" s="8" customFormat="1" ht="16.5" customHeight="1" thickBot="1">
      <c r="A12" s="42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18" s="8" customFormat="1" ht="51" customHeight="1" thickBot="1">
      <c r="A13" s="43" t="s">
        <v>121</v>
      </c>
      <c r="B13" s="41" t="s">
        <v>105</v>
      </c>
      <c r="C13" s="41" t="s">
        <v>157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8" ht="12.75" customHeight="1"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1:18" ht="16.5" customHeight="1">
      <c r="A15" s="4"/>
      <c r="B15" s="1"/>
      <c r="C15" s="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2" t="s">
        <v>128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ht="15" customHeight="1"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15" customHeight="1"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38.25" customHeight="1">
      <c r="C21" s="40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ht="15" customHeight="1">
      <c r="A22" s="5"/>
      <c r="B22" s="6"/>
      <c r="C22" s="7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ht="12.75" customHeight="1">
      <c r="B23" s="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mergeCells count="4">
    <mergeCell ref="E10:R15"/>
    <mergeCell ref="A2:D2"/>
    <mergeCell ref="A3:D3"/>
    <mergeCell ref="E18:R25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50"/>
  <sheetViews>
    <sheetView tabSelected="1" view="pageBreakPreview" topLeftCell="A7" zoomScale="115" zoomScaleNormal="100" zoomScaleSheetLayoutView="115" workbookViewId="0">
      <selection activeCell="C13" sqref="C13"/>
    </sheetView>
  </sheetViews>
  <sheetFormatPr defaultColWidth="9.26953125" defaultRowHeight="12.5"/>
  <cols>
    <col min="1" max="1" width="4.26953125" style="18" customWidth="1"/>
    <col min="2" max="2" width="39.7265625" style="18" customWidth="1"/>
    <col min="3" max="3" width="43.7265625" style="18" customWidth="1"/>
    <col min="4" max="4" width="5.2695312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26953125" style="18" customWidth="1"/>
    <col min="10" max="10" width="6.7265625" style="18" customWidth="1"/>
    <col min="11" max="11" width="4.453125" style="18" customWidth="1"/>
    <col min="12" max="12" width="5.26953125" style="18" customWidth="1"/>
    <col min="13" max="13" width="5" style="18" customWidth="1"/>
    <col min="14" max="14" width="10.7265625" style="18" customWidth="1"/>
    <col min="15" max="15" width="5.26953125" style="18" customWidth="1"/>
    <col min="16" max="16" width="5" style="18" customWidth="1"/>
    <col min="17" max="17" width="4.453125" style="18" customWidth="1"/>
    <col min="18" max="19" width="4" style="18" customWidth="1"/>
    <col min="20" max="20" width="5.7265625" style="18" customWidth="1"/>
    <col min="21" max="21" width="3.453125" style="18" customWidth="1"/>
    <col min="22" max="22" width="6" style="18" customWidth="1"/>
    <col min="23" max="23" width="5.26953125" style="18" customWidth="1"/>
    <col min="24" max="24" width="4.2695312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26953125" style="27"/>
    <col min="29" max="16384" width="9.26953125" style="18"/>
  </cols>
  <sheetData>
    <row r="1" spans="1:28" ht="17.25" customHeight="1">
      <c r="A1" s="11"/>
      <c r="B1" s="107" t="s">
        <v>8</v>
      </c>
      <c r="C1" s="108" t="s">
        <v>38</v>
      </c>
      <c r="D1" s="14"/>
      <c r="E1" s="14"/>
      <c r="F1" s="109" t="s">
        <v>12</v>
      </c>
      <c r="G1" s="154" t="s">
        <v>21</v>
      </c>
      <c r="H1" s="156"/>
      <c r="I1" s="156"/>
      <c r="J1" s="15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7" t="s">
        <v>9</v>
      </c>
      <c r="C2" s="107" t="s">
        <v>57</v>
      </c>
      <c r="D2" s="14"/>
      <c r="E2" s="14"/>
      <c r="F2" s="109" t="s">
        <v>13</v>
      </c>
      <c r="G2" s="154" t="s">
        <v>27</v>
      </c>
      <c r="H2" s="155"/>
      <c r="I2" s="155"/>
      <c r="J2" s="15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7" t="s">
        <v>30</v>
      </c>
      <c r="C3" s="108" t="s">
        <v>39</v>
      </c>
      <c r="D3" s="14"/>
      <c r="E3" s="14"/>
      <c r="F3" s="109" t="s">
        <v>19</v>
      </c>
      <c r="G3" s="154" t="s">
        <v>22</v>
      </c>
      <c r="H3" s="155"/>
      <c r="I3" s="155"/>
      <c r="J3" s="155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7" t="s">
        <v>33</v>
      </c>
      <c r="C4" s="107" t="s">
        <v>48</v>
      </c>
      <c r="D4" s="14"/>
      <c r="E4" s="14"/>
      <c r="F4" s="109" t="s">
        <v>20</v>
      </c>
      <c r="G4" s="154" t="s">
        <v>23</v>
      </c>
      <c r="H4" s="155"/>
      <c r="I4" s="155"/>
      <c r="J4" s="15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7" t="s">
        <v>34</v>
      </c>
      <c r="C5" s="108" t="s">
        <v>49</v>
      </c>
      <c r="D5" s="14"/>
      <c r="E5" s="14"/>
      <c r="F5" s="109" t="s">
        <v>16</v>
      </c>
      <c r="G5" s="154" t="s">
        <v>24</v>
      </c>
      <c r="H5" s="155"/>
      <c r="I5" s="155"/>
      <c r="J5" s="155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7" t="s">
        <v>28</v>
      </c>
      <c r="C6" s="108" t="s">
        <v>37</v>
      </c>
      <c r="D6" s="14"/>
      <c r="E6" s="14"/>
      <c r="F6" s="109" t="s">
        <v>17</v>
      </c>
      <c r="G6" s="154" t="s">
        <v>25</v>
      </c>
      <c r="H6" s="155"/>
      <c r="I6" s="155"/>
      <c r="J6" s="155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7" t="s">
        <v>10</v>
      </c>
      <c r="C7" s="107" t="s">
        <v>36</v>
      </c>
      <c r="D7" s="14"/>
      <c r="E7" s="14"/>
      <c r="F7" s="109" t="s">
        <v>18</v>
      </c>
      <c r="G7" s="154" t="s">
        <v>5</v>
      </c>
      <c r="H7" s="155"/>
      <c r="I7" s="155"/>
      <c r="J7" s="155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7" t="s">
        <v>11</v>
      </c>
      <c r="C8" s="25" t="s">
        <v>135</v>
      </c>
      <c r="D8" s="14"/>
      <c r="E8" s="14"/>
      <c r="F8" s="109" t="s">
        <v>29</v>
      </c>
      <c r="G8" s="154" t="s">
        <v>26</v>
      </c>
      <c r="H8" s="156"/>
      <c r="I8" s="156"/>
      <c r="J8" s="15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51" t="s">
        <v>0</v>
      </c>
      <c r="B10" s="152" t="s">
        <v>7</v>
      </c>
      <c r="C10" s="152" t="s">
        <v>6</v>
      </c>
      <c r="D10" s="153" t="s">
        <v>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44" t="s">
        <v>112</v>
      </c>
      <c r="AA10" s="144" t="s">
        <v>113</v>
      </c>
      <c r="AB10" s="147" t="s">
        <v>114</v>
      </c>
    </row>
    <row r="11" spans="1:28" ht="15" customHeight="1">
      <c r="A11" s="151"/>
      <c r="B11" s="152"/>
      <c r="C11" s="152"/>
      <c r="D11" s="149" t="s">
        <v>40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33"/>
      <c r="O11" s="149" t="s">
        <v>41</v>
      </c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5"/>
      <c r="AA11" s="146"/>
      <c r="AB11" s="148"/>
    </row>
    <row r="12" spans="1:28" ht="173.25" customHeight="1" thickBot="1">
      <c r="A12" s="151"/>
      <c r="B12" s="152"/>
      <c r="C12" s="152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115</v>
      </c>
      <c r="M12" s="64" t="s">
        <v>111</v>
      </c>
      <c r="N12" s="132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115</v>
      </c>
      <c r="X12" s="64" t="s">
        <v>111</v>
      </c>
      <c r="Y12" s="132" t="s">
        <v>31</v>
      </c>
      <c r="Z12" s="145"/>
      <c r="AA12" s="146"/>
      <c r="AB12" s="148"/>
    </row>
    <row r="13" spans="1:28" ht="14.5" thickBot="1">
      <c r="A13" s="99">
        <v>1</v>
      </c>
      <c r="B13" s="68" t="s">
        <v>60</v>
      </c>
      <c r="C13" s="166" t="s">
        <v>158</v>
      </c>
      <c r="D13" s="28">
        <v>30</v>
      </c>
      <c r="E13" s="28">
        <v>30</v>
      </c>
      <c r="F13" s="28"/>
      <c r="G13" s="28"/>
      <c r="H13" s="28"/>
      <c r="I13" s="28"/>
      <c r="J13" s="28"/>
      <c r="K13" s="54">
        <v>40</v>
      </c>
      <c r="L13" s="48">
        <f>SUM(D13:K13)</f>
        <v>100</v>
      </c>
      <c r="M13" s="70">
        <v>4</v>
      </c>
      <c r="N13" s="70" t="s">
        <v>2</v>
      </c>
      <c r="O13" s="28"/>
      <c r="P13" s="28"/>
      <c r="Q13" s="28"/>
      <c r="R13" s="48"/>
      <c r="S13" s="48"/>
      <c r="T13" s="48"/>
      <c r="U13" s="48"/>
      <c r="V13" s="35"/>
      <c r="W13" s="48"/>
      <c r="X13" s="70"/>
      <c r="Y13" s="48"/>
      <c r="Z13" s="71">
        <f t="shared" ref="Z13:Z28" si="0">SUM(D13:K13)+SUM(O13:V13)</f>
        <v>100</v>
      </c>
      <c r="AA13" s="133">
        <f t="shared" ref="AA13:AA28" si="1">SUM(M13+X13)</f>
        <v>4</v>
      </c>
      <c r="AB13" s="47">
        <f t="shared" ref="AB13:AB28" si="2">SUM(K13,V13)</f>
        <v>40</v>
      </c>
    </row>
    <row r="14" spans="1:28" ht="24.75" customHeight="1">
      <c r="A14" s="99">
        <v>2</v>
      </c>
      <c r="B14" s="68" t="s">
        <v>61</v>
      </c>
      <c r="C14" s="81" t="s">
        <v>54</v>
      </c>
      <c r="D14" s="28"/>
      <c r="E14" s="34"/>
      <c r="F14" s="28"/>
      <c r="G14" s="28"/>
      <c r="H14" s="28"/>
      <c r="I14" s="28"/>
      <c r="J14" s="28"/>
      <c r="K14" s="54"/>
      <c r="L14" s="48"/>
      <c r="M14" s="70"/>
      <c r="N14" s="48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8">
        <f>SUM(O14:V14)</f>
        <v>100</v>
      </c>
      <c r="X14" s="70">
        <v>4</v>
      </c>
      <c r="Y14" s="70" t="s">
        <v>2</v>
      </c>
      <c r="Z14" s="71">
        <f t="shared" si="0"/>
        <v>100</v>
      </c>
      <c r="AA14" s="133">
        <f t="shared" si="1"/>
        <v>4</v>
      </c>
      <c r="AB14" s="47">
        <f t="shared" si="2"/>
        <v>40</v>
      </c>
    </row>
    <row r="15" spans="1:28" ht="23.25" customHeight="1">
      <c r="A15" s="99">
        <v>3</v>
      </c>
      <c r="B15" s="68" t="s">
        <v>62</v>
      </c>
      <c r="C15" s="74" t="s">
        <v>156</v>
      </c>
      <c r="D15" s="28"/>
      <c r="E15" s="34"/>
      <c r="F15" s="28"/>
      <c r="G15" s="28"/>
      <c r="H15" s="28"/>
      <c r="I15" s="28"/>
      <c r="J15" s="28"/>
      <c r="K15" s="54"/>
      <c r="L15" s="48"/>
      <c r="M15" s="70"/>
      <c r="N15" s="48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8">
        <f>SUM(O15:V15)</f>
        <v>45</v>
      </c>
      <c r="X15" s="70">
        <v>2</v>
      </c>
      <c r="Y15" s="48" t="s">
        <v>3</v>
      </c>
      <c r="Z15" s="71">
        <f t="shared" si="0"/>
        <v>45</v>
      </c>
      <c r="AA15" s="133">
        <f t="shared" si="1"/>
        <v>2</v>
      </c>
      <c r="AB15" s="47">
        <f t="shared" si="2"/>
        <v>15</v>
      </c>
    </row>
    <row r="16" spans="1:28" ht="20.25" customHeight="1">
      <c r="A16" s="99">
        <v>4</v>
      </c>
      <c r="B16" s="68" t="s">
        <v>63</v>
      </c>
      <c r="C16" s="81" t="s">
        <v>155</v>
      </c>
      <c r="D16" s="28">
        <v>45</v>
      </c>
      <c r="E16" s="34"/>
      <c r="F16" s="28"/>
      <c r="G16" s="28"/>
      <c r="H16" s="28"/>
      <c r="I16" s="28"/>
      <c r="J16" s="28"/>
      <c r="K16" s="54">
        <v>20</v>
      </c>
      <c r="L16" s="48">
        <f>SUM(D16:K16)</f>
        <v>65</v>
      </c>
      <c r="M16" s="70">
        <v>2</v>
      </c>
      <c r="N16" s="70" t="s">
        <v>2</v>
      </c>
      <c r="O16" s="29"/>
      <c r="P16" s="29"/>
      <c r="Q16" s="29"/>
      <c r="R16" s="29"/>
      <c r="S16" s="29"/>
      <c r="T16" s="29"/>
      <c r="U16" s="29"/>
      <c r="V16" s="30"/>
      <c r="W16" s="48"/>
      <c r="X16" s="70"/>
      <c r="Y16" s="34"/>
      <c r="Z16" s="71">
        <f t="shared" si="0"/>
        <v>65</v>
      </c>
      <c r="AA16" s="133">
        <f t="shared" si="1"/>
        <v>2</v>
      </c>
      <c r="AB16" s="47">
        <f t="shared" si="2"/>
        <v>20</v>
      </c>
    </row>
    <row r="17" spans="1:28" ht="23.25" customHeight="1">
      <c r="A17" s="99">
        <v>5</v>
      </c>
      <c r="B17" s="68" t="s">
        <v>51</v>
      </c>
      <c r="C17" s="81" t="s">
        <v>64</v>
      </c>
      <c r="D17" s="28">
        <v>10</v>
      </c>
      <c r="E17" s="34"/>
      <c r="F17" s="28">
        <v>20</v>
      </c>
      <c r="G17" s="28"/>
      <c r="H17" s="28"/>
      <c r="I17" s="28"/>
      <c r="J17" s="28"/>
      <c r="K17" s="54">
        <v>15</v>
      </c>
      <c r="L17" s="48">
        <f>SUM(D17:K17)</f>
        <v>45</v>
      </c>
      <c r="M17" s="70">
        <v>2</v>
      </c>
      <c r="N17" s="48" t="s">
        <v>3</v>
      </c>
      <c r="O17" s="29"/>
      <c r="P17" s="29"/>
      <c r="Q17" s="29"/>
      <c r="R17" s="29"/>
      <c r="S17" s="29"/>
      <c r="T17" s="29"/>
      <c r="U17" s="29"/>
      <c r="V17" s="30"/>
      <c r="W17" s="48"/>
      <c r="X17" s="70"/>
      <c r="Y17" s="48"/>
      <c r="Z17" s="71">
        <f t="shared" si="0"/>
        <v>45</v>
      </c>
      <c r="AA17" s="133">
        <f t="shared" si="1"/>
        <v>2</v>
      </c>
      <c r="AB17" s="47">
        <f t="shared" si="2"/>
        <v>15</v>
      </c>
    </row>
    <row r="18" spans="1:28" ht="22.5" customHeight="1">
      <c r="A18" s="99">
        <v>6</v>
      </c>
      <c r="B18" s="68" t="s">
        <v>65</v>
      </c>
      <c r="C18" s="81" t="s">
        <v>81</v>
      </c>
      <c r="D18" s="28">
        <v>15</v>
      </c>
      <c r="E18" s="34"/>
      <c r="F18" s="28">
        <v>30</v>
      </c>
      <c r="G18" s="28"/>
      <c r="H18" s="28"/>
      <c r="I18" s="28"/>
      <c r="J18" s="28"/>
      <c r="K18" s="54">
        <v>20</v>
      </c>
      <c r="L18" s="48">
        <f>SUM(D18:K18)</f>
        <v>65</v>
      </c>
      <c r="M18" s="70">
        <v>2</v>
      </c>
      <c r="N18" s="70" t="s">
        <v>2</v>
      </c>
      <c r="O18" s="29"/>
      <c r="P18" s="29"/>
      <c r="Q18" s="29"/>
      <c r="R18" s="29"/>
      <c r="S18" s="29"/>
      <c r="T18" s="29"/>
      <c r="U18" s="29"/>
      <c r="V18" s="30"/>
      <c r="W18" s="48"/>
      <c r="X18" s="70"/>
      <c r="Y18" s="48"/>
      <c r="Z18" s="71">
        <f t="shared" si="0"/>
        <v>65</v>
      </c>
      <c r="AA18" s="133">
        <f t="shared" si="1"/>
        <v>2</v>
      </c>
      <c r="AB18" s="47">
        <f t="shared" si="2"/>
        <v>20</v>
      </c>
    </row>
    <row r="19" spans="1:28" ht="25.5" customHeight="1">
      <c r="A19" s="99">
        <v>7</v>
      </c>
      <c r="B19" s="84" t="s">
        <v>66</v>
      </c>
      <c r="C19" s="74" t="s">
        <v>144</v>
      </c>
      <c r="D19" s="28"/>
      <c r="E19" s="34"/>
      <c r="F19" s="28"/>
      <c r="G19" s="28"/>
      <c r="H19" s="28"/>
      <c r="I19" s="28"/>
      <c r="J19" s="28"/>
      <c r="K19" s="54"/>
      <c r="L19" s="48"/>
      <c r="M19" s="70"/>
      <c r="N19" s="48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8">
        <f>SUM(O19:V19)</f>
        <v>45</v>
      </c>
      <c r="X19" s="70">
        <v>2</v>
      </c>
      <c r="Y19" s="48" t="s">
        <v>3</v>
      </c>
      <c r="Z19" s="71">
        <f t="shared" si="0"/>
        <v>45</v>
      </c>
      <c r="AA19" s="133">
        <f t="shared" si="1"/>
        <v>2</v>
      </c>
      <c r="AB19" s="47">
        <f t="shared" si="2"/>
        <v>15</v>
      </c>
    </row>
    <row r="20" spans="1:28" s="27" customFormat="1" ht="21.75" customHeight="1">
      <c r="A20" s="100">
        <v>8</v>
      </c>
      <c r="B20" s="85" t="s">
        <v>67</v>
      </c>
      <c r="C20" s="74" t="s">
        <v>144</v>
      </c>
      <c r="D20" s="35">
        <v>9</v>
      </c>
      <c r="E20" s="45"/>
      <c r="F20" s="35">
        <v>30</v>
      </c>
      <c r="G20" s="35"/>
      <c r="H20" s="35"/>
      <c r="I20" s="35"/>
      <c r="J20" s="35">
        <v>21</v>
      </c>
      <c r="K20" s="54">
        <v>40</v>
      </c>
      <c r="L20" s="48">
        <f>SUM(D20:K20)</f>
        <v>100</v>
      </c>
      <c r="M20" s="131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8"/>
      <c r="X20" s="131"/>
      <c r="Y20" s="35"/>
      <c r="Z20" s="71">
        <f t="shared" si="0"/>
        <v>100</v>
      </c>
      <c r="AA20" s="131">
        <f t="shared" si="1"/>
        <v>3</v>
      </c>
      <c r="AB20" s="47">
        <f t="shared" si="2"/>
        <v>40</v>
      </c>
    </row>
    <row r="21" spans="1:28" s="27" customFormat="1" ht="23.25" customHeight="1">
      <c r="A21" s="100">
        <v>9</v>
      </c>
      <c r="B21" s="85" t="s">
        <v>58</v>
      </c>
      <c r="C21" s="74" t="s">
        <v>59</v>
      </c>
      <c r="D21" s="35">
        <v>30</v>
      </c>
      <c r="E21" s="45"/>
      <c r="F21" s="35">
        <v>30</v>
      </c>
      <c r="G21" s="35"/>
      <c r="H21" s="35"/>
      <c r="I21" s="35"/>
      <c r="J21" s="35"/>
      <c r="K21" s="54">
        <v>15</v>
      </c>
      <c r="L21" s="48">
        <f>SUM(D21:K21)</f>
        <v>75</v>
      </c>
      <c r="M21" s="131">
        <v>4</v>
      </c>
      <c r="N21" s="131" t="s">
        <v>2</v>
      </c>
      <c r="O21" s="30"/>
      <c r="P21" s="30"/>
      <c r="Q21" s="30"/>
      <c r="R21" s="30"/>
      <c r="S21" s="30"/>
      <c r="T21" s="30"/>
      <c r="U21" s="30"/>
      <c r="V21" s="30"/>
      <c r="W21" s="48"/>
      <c r="X21" s="131"/>
      <c r="Y21" s="35"/>
      <c r="Z21" s="71">
        <f t="shared" si="0"/>
        <v>75</v>
      </c>
      <c r="AA21" s="131">
        <f t="shared" si="1"/>
        <v>4</v>
      </c>
      <c r="AB21" s="47">
        <f t="shared" si="2"/>
        <v>15</v>
      </c>
    </row>
    <row r="22" spans="1:28" s="27" customFormat="1" ht="24.75" customHeight="1">
      <c r="A22" s="100">
        <v>10</v>
      </c>
      <c r="B22" s="85" t="s">
        <v>68</v>
      </c>
      <c r="C22" s="126" t="s">
        <v>116</v>
      </c>
      <c r="D22" s="35">
        <v>15</v>
      </c>
      <c r="E22" s="45"/>
      <c r="F22" s="35">
        <v>20</v>
      </c>
      <c r="G22" s="35"/>
      <c r="H22" s="35"/>
      <c r="I22" s="35"/>
      <c r="J22" s="35"/>
      <c r="K22" s="54">
        <v>20</v>
      </c>
      <c r="L22" s="48">
        <f>SUM(D22:K22)</f>
        <v>55</v>
      </c>
      <c r="M22" s="131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8">
        <f>SUM(O22:V22)</f>
        <v>45</v>
      </c>
      <c r="X22" s="131">
        <v>2</v>
      </c>
      <c r="Y22" s="35" t="s">
        <v>3</v>
      </c>
      <c r="Z22" s="71">
        <f t="shared" si="0"/>
        <v>100</v>
      </c>
      <c r="AA22" s="131">
        <f t="shared" si="1"/>
        <v>3</v>
      </c>
      <c r="AB22" s="47">
        <f t="shared" si="2"/>
        <v>40</v>
      </c>
    </row>
    <row r="23" spans="1:28" s="27" customFormat="1" ht="25.5" customHeight="1">
      <c r="A23" s="100">
        <v>11</v>
      </c>
      <c r="B23" s="85" t="s">
        <v>69</v>
      </c>
      <c r="C23" s="74" t="s">
        <v>132</v>
      </c>
      <c r="D23" s="35">
        <v>15</v>
      </c>
      <c r="E23" s="45"/>
      <c r="F23" s="35">
        <v>15</v>
      </c>
      <c r="G23" s="35"/>
      <c r="H23" s="35"/>
      <c r="I23" s="35"/>
      <c r="J23" s="35"/>
      <c r="K23" s="54">
        <v>10</v>
      </c>
      <c r="L23" s="48">
        <f>SUM(D23:K23)</f>
        <v>40</v>
      </c>
      <c r="M23" s="131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8">
        <f>SUM(O23:V23)</f>
        <v>50</v>
      </c>
      <c r="X23" s="131">
        <v>2</v>
      </c>
      <c r="Y23" s="131" t="s">
        <v>2</v>
      </c>
      <c r="Z23" s="71">
        <f t="shared" si="0"/>
        <v>90</v>
      </c>
      <c r="AA23" s="131">
        <f t="shared" si="1"/>
        <v>4</v>
      </c>
      <c r="AB23" s="47">
        <f t="shared" si="2"/>
        <v>30</v>
      </c>
    </row>
    <row r="24" spans="1:28" s="27" customFormat="1" ht="19.5" customHeight="1">
      <c r="A24" s="100">
        <v>12</v>
      </c>
      <c r="B24" s="85" t="s">
        <v>70</v>
      </c>
      <c r="C24" s="74" t="s">
        <v>59</v>
      </c>
      <c r="D24" s="35"/>
      <c r="E24" s="45"/>
      <c r="F24" s="35"/>
      <c r="G24" s="35"/>
      <c r="H24" s="35"/>
      <c r="I24" s="35"/>
      <c r="J24" s="35"/>
      <c r="K24" s="54"/>
      <c r="L24" s="48"/>
      <c r="M24" s="131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8">
        <f>SUM(O24:V24)</f>
        <v>65</v>
      </c>
      <c r="X24" s="131">
        <v>3</v>
      </c>
      <c r="Y24" s="131" t="s">
        <v>2</v>
      </c>
      <c r="Z24" s="71">
        <f t="shared" si="0"/>
        <v>65</v>
      </c>
      <c r="AA24" s="131">
        <f t="shared" si="1"/>
        <v>3</v>
      </c>
      <c r="AB24" s="47">
        <f t="shared" si="2"/>
        <v>20</v>
      </c>
    </row>
    <row r="25" spans="1:28" s="27" customFormat="1" ht="19.5" customHeight="1">
      <c r="A25" s="100">
        <v>13</v>
      </c>
      <c r="B25" s="85" t="s">
        <v>71</v>
      </c>
      <c r="C25" s="74" t="s">
        <v>131</v>
      </c>
      <c r="D25" s="35">
        <v>15</v>
      </c>
      <c r="E25" s="45"/>
      <c r="F25" s="35">
        <v>15</v>
      </c>
      <c r="G25" s="35"/>
      <c r="H25" s="35"/>
      <c r="I25" s="35"/>
      <c r="J25" s="35"/>
      <c r="K25" s="54">
        <v>40</v>
      </c>
      <c r="L25" s="48">
        <f>SUM(D25:K25)</f>
        <v>70</v>
      </c>
      <c r="M25" s="131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8"/>
      <c r="X25" s="131"/>
      <c r="Y25" s="35"/>
      <c r="Z25" s="71">
        <f t="shared" si="0"/>
        <v>70</v>
      </c>
      <c r="AA25" s="131">
        <f t="shared" si="1"/>
        <v>2</v>
      </c>
      <c r="AB25" s="47">
        <f t="shared" si="2"/>
        <v>40</v>
      </c>
    </row>
    <row r="26" spans="1:28" s="27" customFormat="1" ht="18.75" customHeight="1">
      <c r="A26" s="100">
        <v>14</v>
      </c>
      <c r="B26" s="85" t="s">
        <v>55</v>
      </c>
      <c r="C26" s="74" t="s">
        <v>43</v>
      </c>
      <c r="D26" s="35"/>
      <c r="E26" s="45"/>
      <c r="F26" s="35">
        <v>30</v>
      </c>
      <c r="G26" s="35"/>
      <c r="H26" s="35"/>
      <c r="I26" s="35"/>
      <c r="J26" s="35"/>
      <c r="K26" s="54">
        <v>30</v>
      </c>
      <c r="L26" s="48">
        <f>SUM(D26:K26)</f>
        <v>60</v>
      </c>
      <c r="M26" s="131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8">
        <f>SUM(O26:V26)</f>
        <v>70</v>
      </c>
      <c r="X26" s="131">
        <v>2</v>
      </c>
      <c r="Y26" s="131" t="s">
        <v>2</v>
      </c>
      <c r="Z26" s="71">
        <f t="shared" si="0"/>
        <v>130</v>
      </c>
      <c r="AA26" s="131">
        <f t="shared" si="1"/>
        <v>4</v>
      </c>
      <c r="AB26" s="47">
        <f t="shared" si="2"/>
        <v>70</v>
      </c>
    </row>
    <row r="27" spans="1:28" s="27" customFormat="1" ht="14">
      <c r="A27" s="100">
        <v>15</v>
      </c>
      <c r="B27" s="85" t="s">
        <v>50</v>
      </c>
      <c r="C27" s="74"/>
      <c r="D27" s="35"/>
      <c r="E27" s="45"/>
      <c r="F27" s="35"/>
      <c r="G27" s="35"/>
      <c r="H27" s="35"/>
      <c r="I27" s="35"/>
      <c r="J27" s="35"/>
      <c r="K27" s="58"/>
      <c r="L27" s="48"/>
      <c r="M27" s="70"/>
      <c r="N27" s="48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8">
        <f>SUM(O27:V27)</f>
        <v>100</v>
      </c>
      <c r="X27" s="131">
        <v>4</v>
      </c>
      <c r="Y27" s="35" t="s">
        <v>3</v>
      </c>
      <c r="Z27" s="71">
        <f t="shared" si="0"/>
        <v>100</v>
      </c>
      <c r="AA27" s="131">
        <f t="shared" si="1"/>
        <v>4</v>
      </c>
      <c r="AB27" s="47">
        <f t="shared" si="2"/>
        <v>70</v>
      </c>
    </row>
    <row r="28" spans="1:28" s="27" customFormat="1" ht="14">
      <c r="A28" s="100">
        <v>16</v>
      </c>
      <c r="B28" s="85" t="s">
        <v>119</v>
      </c>
      <c r="C28" s="74"/>
      <c r="D28" s="35">
        <v>60</v>
      </c>
      <c r="E28" s="45"/>
      <c r="F28" s="35"/>
      <c r="G28" s="35"/>
      <c r="H28" s="35"/>
      <c r="I28" s="35"/>
      <c r="J28" s="35"/>
      <c r="K28" s="48">
        <v>75</v>
      </c>
      <c r="L28" s="48">
        <f>SUM(D28:K28)</f>
        <v>135</v>
      </c>
      <c r="M28" s="70">
        <v>6</v>
      </c>
      <c r="N28" s="48" t="s">
        <v>3</v>
      </c>
      <c r="O28" s="29">
        <v>60</v>
      </c>
      <c r="P28" s="49"/>
      <c r="Q28" s="29"/>
      <c r="R28" s="29"/>
      <c r="S28" s="29"/>
      <c r="T28" s="29"/>
      <c r="U28" s="29"/>
      <c r="V28" s="29">
        <v>75</v>
      </c>
      <c r="W28" s="48">
        <f>SUM(O28:V28)</f>
        <v>135</v>
      </c>
      <c r="X28" s="131">
        <v>6</v>
      </c>
      <c r="Y28" s="35" t="s">
        <v>3</v>
      </c>
      <c r="Z28" s="71">
        <f t="shared" si="0"/>
        <v>270</v>
      </c>
      <c r="AA28" s="131">
        <f t="shared" si="1"/>
        <v>12</v>
      </c>
      <c r="AB28" s="47">
        <f t="shared" si="2"/>
        <v>150</v>
      </c>
    </row>
    <row r="29" spans="1:28" s="27" customFormat="1" ht="14.5" thickBot="1">
      <c r="A29" s="100"/>
      <c r="B29" s="127" t="s">
        <v>117</v>
      </c>
      <c r="C29" s="104"/>
      <c r="D29" s="35"/>
      <c r="E29" s="45"/>
      <c r="F29" s="35"/>
      <c r="G29" s="35"/>
      <c r="H29" s="35"/>
      <c r="I29" s="35"/>
      <c r="J29" s="35"/>
      <c r="K29" s="131"/>
      <c r="L29" s="48"/>
      <c r="M29" s="131"/>
      <c r="N29" s="35"/>
      <c r="O29" s="30"/>
      <c r="P29" s="30"/>
      <c r="Q29" s="30"/>
      <c r="R29" s="30"/>
      <c r="S29" s="30"/>
      <c r="T29" s="30"/>
      <c r="U29" s="30"/>
      <c r="V29" s="30"/>
      <c r="W29" s="48"/>
      <c r="X29" s="131"/>
      <c r="Y29" s="131"/>
      <c r="Z29" s="71"/>
      <c r="AA29" s="131"/>
      <c r="AB29" s="47"/>
    </row>
    <row r="30" spans="1:28" s="27" customFormat="1" ht="26.25" customHeight="1" thickTop="1">
      <c r="A30" s="103">
        <v>17</v>
      </c>
      <c r="B30" s="128" t="s">
        <v>72</v>
      </c>
      <c r="C30" s="129" t="s">
        <v>147</v>
      </c>
      <c r="D30" s="44"/>
      <c r="E30" s="45"/>
      <c r="F30" s="35"/>
      <c r="G30" s="35"/>
      <c r="H30" s="35"/>
      <c r="I30" s="35"/>
      <c r="J30" s="35"/>
      <c r="K30" s="131"/>
      <c r="L30" s="48"/>
      <c r="M30" s="131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8">
        <f>SUM(O30:V30)</f>
        <v>75</v>
      </c>
      <c r="X30" s="131">
        <v>3</v>
      </c>
      <c r="Y30" s="35" t="s">
        <v>3</v>
      </c>
      <c r="Z30" s="71">
        <f>SUM(D30:K30)+SUM(O30:V30)</f>
        <v>75</v>
      </c>
      <c r="AA30" s="131">
        <v>3</v>
      </c>
      <c r="AB30" s="47">
        <f>SUM(K30,V30)</f>
        <v>35</v>
      </c>
    </row>
    <row r="31" spans="1:28" s="27" customFormat="1" ht="27.75" customHeight="1" thickBot="1">
      <c r="A31" s="103">
        <v>18</v>
      </c>
      <c r="B31" s="53" t="s">
        <v>56</v>
      </c>
      <c r="C31" s="130" t="s">
        <v>126</v>
      </c>
      <c r="D31" s="44"/>
      <c r="E31" s="45"/>
      <c r="F31" s="35"/>
      <c r="G31" s="35"/>
      <c r="H31" s="35"/>
      <c r="I31" s="35"/>
      <c r="J31" s="35"/>
      <c r="K31" s="131"/>
      <c r="L31" s="48"/>
      <c r="M31" s="131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8">
        <f>SUM(O31:V31)</f>
        <v>75</v>
      </c>
      <c r="X31" s="131">
        <v>3</v>
      </c>
      <c r="Y31" s="35" t="s">
        <v>3</v>
      </c>
      <c r="Z31" s="71">
        <f>SUM(D31:K31)+SUM(O31:V31)</f>
        <v>75</v>
      </c>
      <c r="AA31" s="131">
        <v>3</v>
      </c>
      <c r="AB31" s="47">
        <f>SUM(K31,V31)</f>
        <v>35</v>
      </c>
    </row>
    <row r="32" spans="1:28" ht="14.5" thickTop="1">
      <c r="A32" s="102"/>
      <c r="B32" s="105" t="s">
        <v>4</v>
      </c>
      <c r="C32" s="106"/>
      <c r="D32" s="131">
        <f t="shared" ref="D32:K32" si="3">SUM(D13:D31)</f>
        <v>244</v>
      </c>
      <c r="E32" s="131">
        <f t="shared" si="3"/>
        <v>30</v>
      </c>
      <c r="F32" s="131">
        <f t="shared" si="3"/>
        <v>190</v>
      </c>
      <c r="G32" s="131">
        <f t="shared" si="3"/>
        <v>0</v>
      </c>
      <c r="H32" s="131">
        <f t="shared" si="3"/>
        <v>0</v>
      </c>
      <c r="I32" s="131">
        <f t="shared" si="3"/>
        <v>0</v>
      </c>
      <c r="J32" s="131">
        <f t="shared" si="3"/>
        <v>21</v>
      </c>
      <c r="K32" s="131">
        <f t="shared" si="3"/>
        <v>325</v>
      </c>
      <c r="L32" s="96">
        <f>SUM(L13:L30)</f>
        <v>810</v>
      </c>
      <c r="M32" s="131">
        <f>SUM(M13:M31)</f>
        <v>30</v>
      </c>
      <c r="N32" s="131"/>
      <c r="O32" s="131">
        <f>SUM(O13:O31)</f>
        <v>150</v>
      </c>
      <c r="P32" s="131">
        <f>SUM(P13:P30)</f>
        <v>133</v>
      </c>
      <c r="Q32" s="131">
        <f>SUM(Q13:Q31)</f>
        <v>75</v>
      </c>
      <c r="R32" s="131">
        <f>SUM(R13:R31)</f>
        <v>10</v>
      </c>
      <c r="S32" s="131">
        <f>SUM(S13:S31)</f>
        <v>0</v>
      </c>
      <c r="T32" s="131">
        <f>SUM(T13:T31)</f>
        <v>0</v>
      </c>
      <c r="U32" s="131">
        <f>SUM(U13:U31)</f>
        <v>12</v>
      </c>
      <c r="V32" s="96">
        <f>SUM(V13:V30)</f>
        <v>350</v>
      </c>
      <c r="W32" s="96">
        <f>SUM(W13:W30)</f>
        <v>730</v>
      </c>
      <c r="X32" s="131">
        <f>SUM(X13:X30)</f>
        <v>30</v>
      </c>
      <c r="Y32" s="131"/>
      <c r="Z32" s="96">
        <f>SUM(Z13:Z30)</f>
        <v>1540</v>
      </c>
      <c r="AA32" s="131">
        <f>SUM(AA13:AA30)</f>
        <v>60</v>
      </c>
      <c r="AB32" s="47">
        <f>SUM(AB13:AB30)</f>
        <v>675</v>
      </c>
    </row>
    <row r="33" spans="1:28" ht="28">
      <c r="A33" s="102"/>
      <c r="B33" s="68" t="s">
        <v>109</v>
      </c>
      <c r="C33" s="81"/>
      <c r="D33" s="150">
        <f>SUM(D32:K32)</f>
        <v>810</v>
      </c>
      <c r="E33" s="150"/>
      <c r="F33" s="150"/>
      <c r="G33" s="150"/>
      <c r="H33" s="150"/>
      <c r="I33" s="150"/>
      <c r="J33" s="150"/>
      <c r="K33" s="150"/>
      <c r="L33" s="131"/>
      <c r="M33" s="131"/>
      <c r="N33" s="131"/>
      <c r="O33" s="150">
        <f>SUM(O32:V32)</f>
        <v>730</v>
      </c>
      <c r="P33" s="150"/>
      <c r="Q33" s="150"/>
      <c r="R33" s="150"/>
      <c r="S33" s="150"/>
      <c r="T33" s="150"/>
      <c r="U33" s="150"/>
      <c r="V33" s="150"/>
      <c r="W33" s="131"/>
      <c r="X33" s="131"/>
      <c r="Y33" s="131"/>
      <c r="Z33" s="71">
        <f>SUM(D33)+O33</f>
        <v>1540</v>
      </c>
      <c r="AA33" s="131"/>
      <c r="AB33" s="101"/>
    </row>
    <row r="34" spans="1:28" ht="14">
      <c r="A34" s="102"/>
      <c r="B34" s="136" t="s">
        <v>110</v>
      </c>
      <c r="C34" s="81"/>
      <c r="D34" s="150">
        <f>D33-K32</f>
        <v>485</v>
      </c>
      <c r="E34" s="150"/>
      <c r="F34" s="150"/>
      <c r="G34" s="150"/>
      <c r="H34" s="150"/>
      <c r="I34" s="150"/>
      <c r="J34" s="150"/>
      <c r="K34" s="150"/>
      <c r="L34" s="131"/>
      <c r="M34" s="131"/>
      <c r="N34" s="131"/>
      <c r="O34" s="150">
        <f>O33-V32</f>
        <v>380</v>
      </c>
      <c r="P34" s="150"/>
      <c r="Q34" s="150"/>
      <c r="R34" s="150"/>
      <c r="S34" s="150"/>
      <c r="T34" s="150"/>
      <c r="U34" s="150"/>
      <c r="V34" s="150"/>
      <c r="W34" s="131"/>
      <c r="X34" s="131"/>
      <c r="Y34" s="131"/>
      <c r="Z34" s="71">
        <f>SUM(D34)+O34</f>
        <v>865</v>
      </c>
      <c r="AA34" s="101"/>
      <c r="AB34" s="101"/>
    </row>
    <row r="35" spans="1:28" ht="14">
      <c r="A35" s="137"/>
      <c r="B35" s="116" t="s">
        <v>124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34"/>
    </row>
    <row r="36" spans="1:28" ht="15" customHeight="1">
      <c r="A36" s="151" t="s">
        <v>0</v>
      </c>
      <c r="B36" s="152" t="s">
        <v>7</v>
      </c>
      <c r="C36" s="152" t="s">
        <v>6</v>
      </c>
      <c r="D36" s="153" t="s">
        <v>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44" t="s">
        <v>112</v>
      </c>
      <c r="AA36" s="144" t="s">
        <v>113</v>
      </c>
      <c r="AB36" s="147" t="s">
        <v>114</v>
      </c>
    </row>
    <row r="37" spans="1:28" ht="15" customHeight="1">
      <c r="A37" s="151"/>
      <c r="B37" s="152"/>
      <c r="C37" s="152"/>
      <c r="D37" s="149" t="s">
        <v>40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33"/>
      <c r="O37" s="149" t="s">
        <v>41</v>
      </c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5"/>
      <c r="AA37" s="146"/>
      <c r="AB37" s="148"/>
    </row>
    <row r="38" spans="1:28" ht="172.5" customHeight="1">
      <c r="A38" s="151"/>
      <c r="B38" s="152"/>
      <c r="C38" s="152"/>
      <c r="D38" s="64" t="s">
        <v>12</v>
      </c>
      <c r="E38" s="64" t="s">
        <v>13</v>
      </c>
      <c r="F38" s="64" t="s">
        <v>14</v>
      </c>
      <c r="G38" s="64" t="s">
        <v>15</v>
      </c>
      <c r="H38" s="64" t="s">
        <v>16</v>
      </c>
      <c r="I38" s="64" t="s">
        <v>17</v>
      </c>
      <c r="J38" s="64" t="s">
        <v>18</v>
      </c>
      <c r="K38" s="65" t="s">
        <v>29</v>
      </c>
      <c r="L38" s="66" t="s">
        <v>115</v>
      </c>
      <c r="M38" s="64" t="s">
        <v>111</v>
      </c>
      <c r="N38" s="132" t="s">
        <v>31</v>
      </c>
      <c r="O38" s="64" t="s">
        <v>12</v>
      </c>
      <c r="P38" s="64" t="s">
        <v>13</v>
      </c>
      <c r="Q38" s="64" t="s">
        <v>14</v>
      </c>
      <c r="R38" s="64" t="s">
        <v>15</v>
      </c>
      <c r="S38" s="64" t="s">
        <v>16</v>
      </c>
      <c r="T38" s="64" t="s">
        <v>17</v>
      </c>
      <c r="U38" s="64" t="s">
        <v>18</v>
      </c>
      <c r="V38" s="64" t="s">
        <v>32</v>
      </c>
      <c r="W38" s="66" t="s">
        <v>115</v>
      </c>
      <c r="X38" s="64" t="s">
        <v>111</v>
      </c>
      <c r="Y38" s="132" t="s">
        <v>31</v>
      </c>
      <c r="Z38" s="145"/>
      <c r="AA38" s="146"/>
      <c r="AB38" s="148"/>
    </row>
    <row r="39" spans="1:28" ht="27" customHeight="1">
      <c r="A39" s="99">
        <v>1</v>
      </c>
      <c r="B39" s="68" t="s">
        <v>73</v>
      </c>
      <c r="C39" s="110" t="s">
        <v>59</v>
      </c>
      <c r="D39" s="35">
        <v>20</v>
      </c>
      <c r="E39" s="46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31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31"/>
      <c r="Y39" s="35"/>
      <c r="Z39" s="96">
        <f t="shared" ref="Z39:Z47" si="4">SUM(D39:K39)+SUM(O39:V39)</f>
        <v>45</v>
      </c>
      <c r="AA39" s="131">
        <f t="shared" ref="AA39:AA47" si="5">SUM(M39+X39)</f>
        <v>2</v>
      </c>
      <c r="AB39" s="47">
        <f t="shared" ref="AB39:AB47" si="6">SUM(K39,V39)</f>
        <v>25</v>
      </c>
    </row>
    <row r="40" spans="1:28" ht="28">
      <c r="A40" s="99">
        <v>2</v>
      </c>
      <c r="B40" s="95" t="s">
        <v>74</v>
      </c>
      <c r="C40" s="98" t="s">
        <v>81</v>
      </c>
      <c r="D40" s="35">
        <v>20</v>
      </c>
      <c r="E40" s="46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31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31"/>
      <c r="Y40" s="35"/>
      <c r="Z40" s="96">
        <f t="shared" si="4"/>
        <v>45</v>
      </c>
      <c r="AA40" s="131">
        <f t="shared" si="5"/>
        <v>2</v>
      </c>
      <c r="AB40" s="47">
        <f t="shared" si="6"/>
        <v>25</v>
      </c>
    </row>
    <row r="41" spans="1:28" ht="28">
      <c r="A41" s="99">
        <v>3</v>
      </c>
      <c r="B41" s="95" t="s">
        <v>75</v>
      </c>
      <c r="C41" s="74" t="s">
        <v>132</v>
      </c>
      <c r="D41" s="35">
        <v>20</v>
      </c>
      <c r="E41" s="46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31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31"/>
      <c r="Y41" s="35"/>
      <c r="Z41" s="96">
        <f t="shared" si="4"/>
        <v>45</v>
      </c>
      <c r="AA41" s="131">
        <f t="shared" si="5"/>
        <v>2</v>
      </c>
      <c r="AB41" s="47">
        <f t="shared" si="6"/>
        <v>25</v>
      </c>
    </row>
    <row r="42" spans="1:28" ht="28">
      <c r="A42" s="99">
        <v>4</v>
      </c>
      <c r="B42" s="111" t="s">
        <v>76</v>
      </c>
      <c r="C42" s="98" t="s">
        <v>42</v>
      </c>
      <c r="D42" s="35">
        <v>20</v>
      </c>
      <c r="E42" s="46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31"/>
      <c r="Y42" s="35"/>
      <c r="Z42" s="96">
        <f t="shared" si="4"/>
        <v>45</v>
      </c>
      <c r="AA42" s="131">
        <f t="shared" si="5"/>
        <v>2</v>
      </c>
      <c r="AB42" s="47">
        <f t="shared" si="6"/>
        <v>25</v>
      </c>
    </row>
    <row r="43" spans="1:28" ht="27.75" customHeight="1">
      <c r="A43" s="99">
        <v>5</v>
      </c>
      <c r="B43" s="85" t="s">
        <v>77</v>
      </c>
      <c r="C43" s="81" t="s">
        <v>132</v>
      </c>
      <c r="D43" s="35"/>
      <c r="E43" s="45"/>
      <c r="F43" s="35"/>
      <c r="G43" s="35"/>
      <c r="H43" s="35"/>
      <c r="I43" s="35"/>
      <c r="J43" s="35"/>
      <c r="K43" s="131"/>
      <c r="L43" s="35"/>
      <c r="M43" s="131"/>
      <c r="N43" s="35"/>
      <c r="O43" s="35">
        <v>20</v>
      </c>
      <c r="P43" s="46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31">
        <v>2</v>
      </c>
      <c r="Y43" s="35" t="s">
        <v>3</v>
      </c>
      <c r="Z43" s="96">
        <f t="shared" si="4"/>
        <v>45</v>
      </c>
      <c r="AA43" s="131">
        <f t="shared" si="5"/>
        <v>2</v>
      </c>
      <c r="AB43" s="47">
        <f t="shared" si="6"/>
        <v>25</v>
      </c>
    </row>
    <row r="44" spans="1:28" ht="28">
      <c r="A44" s="99">
        <v>6</v>
      </c>
      <c r="B44" s="85" t="s">
        <v>78</v>
      </c>
      <c r="C44" s="81" t="s">
        <v>145</v>
      </c>
      <c r="D44" s="35"/>
      <c r="E44" s="45"/>
      <c r="F44" s="35"/>
      <c r="G44" s="35"/>
      <c r="H44" s="35"/>
      <c r="I44" s="35"/>
      <c r="J44" s="35"/>
      <c r="K44" s="131"/>
      <c r="L44" s="35"/>
      <c r="M44" s="131"/>
      <c r="N44" s="35"/>
      <c r="O44" s="35">
        <v>20</v>
      </c>
      <c r="P44" s="46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31">
        <v>2</v>
      </c>
      <c r="Y44" s="35" t="s">
        <v>3</v>
      </c>
      <c r="Z44" s="96">
        <f t="shared" si="4"/>
        <v>45</v>
      </c>
      <c r="AA44" s="131">
        <f t="shared" si="5"/>
        <v>2</v>
      </c>
      <c r="AB44" s="47">
        <f t="shared" si="6"/>
        <v>25</v>
      </c>
    </row>
    <row r="45" spans="1:28" ht="28">
      <c r="A45" s="99">
        <v>7</v>
      </c>
      <c r="B45" s="95" t="s">
        <v>79</v>
      </c>
      <c r="C45" s="74" t="s">
        <v>129</v>
      </c>
      <c r="D45" s="35"/>
      <c r="E45" s="45"/>
      <c r="F45" s="35"/>
      <c r="G45" s="35"/>
      <c r="H45" s="35"/>
      <c r="I45" s="35"/>
      <c r="J45" s="35"/>
      <c r="K45" s="131"/>
      <c r="L45" s="35"/>
      <c r="M45" s="131"/>
      <c r="N45" s="35"/>
      <c r="O45" s="35">
        <v>20</v>
      </c>
      <c r="P45" s="46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31">
        <v>2</v>
      </c>
      <c r="Y45" s="35" t="s">
        <v>3</v>
      </c>
      <c r="Z45" s="96">
        <f t="shared" si="4"/>
        <v>45</v>
      </c>
      <c r="AA45" s="131">
        <f t="shared" si="5"/>
        <v>2</v>
      </c>
      <c r="AB45" s="47">
        <f t="shared" si="6"/>
        <v>25</v>
      </c>
    </row>
    <row r="46" spans="1:28" ht="42">
      <c r="A46" s="99">
        <v>8</v>
      </c>
      <c r="B46" s="95" t="s">
        <v>80</v>
      </c>
      <c r="C46" s="98" t="s">
        <v>146</v>
      </c>
      <c r="D46" s="35"/>
      <c r="E46" s="4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46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31">
        <v>2</v>
      </c>
      <c r="Y46" s="35" t="s">
        <v>3</v>
      </c>
      <c r="Z46" s="96">
        <f t="shared" ref="Z46" si="7">SUM(D46:K46)+SUM(O46:V46)</f>
        <v>45</v>
      </c>
      <c r="AA46" s="131">
        <f t="shared" ref="AA46" si="8">SUM(M46+X46)</f>
        <v>2</v>
      </c>
      <c r="AB46" s="47">
        <f t="shared" ref="AB46" si="9">SUM(K46,V46)</f>
        <v>25</v>
      </c>
    </row>
    <row r="47" spans="1:28" ht="41" customHeight="1">
      <c r="A47" s="99">
        <v>9</v>
      </c>
      <c r="B47" s="95" t="s">
        <v>152</v>
      </c>
      <c r="C47" s="98" t="s">
        <v>153</v>
      </c>
      <c r="D47" s="35"/>
      <c r="E47" s="45"/>
      <c r="F47" s="35"/>
      <c r="G47" s="35"/>
      <c r="H47" s="35"/>
      <c r="I47" s="35"/>
      <c r="J47" s="35"/>
      <c r="K47" s="131"/>
      <c r="L47" s="35"/>
      <c r="M47" s="131"/>
      <c r="N47" s="35"/>
      <c r="O47" s="35">
        <v>20</v>
      </c>
      <c r="P47" s="46"/>
      <c r="Q47" s="30"/>
      <c r="R47" s="30"/>
      <c r="S47" s="30"/>
      <c r="T47" s="30"/>
      <c r="U47" s="30"/>
      <c r="V47" s="35">
        <v>25</v>
      </c>
      <c r="W47" s="35">
        <f>SUM(O47:V47)</f>
        <v>45</v>
      </c>
      <c r="X47" s="131">
        <v>2</v>
      </c>
      <c r="Y47" s="35" t="s">
        <v>3</v>
      </c>
      <c r="Z47" s="96">
        <f t="shared" si="4"/>
        <v>45</v>
      </c>
      <c r="AA47" s="131">
        <f t="shared" si="5"/>
        <v>2</v>
      </c>
      <c r="AB47" s="47">
        <f t="shared" si="6"/>
        <v>25</v>
      </c>
    </row>
    <row r="50" spans="13:13" ht="14">
      <c r="M50" s="32" t="s">
        <v>35</v>
      </c>
    </row>
  </sheetData>
  <mergeCells count="30">
    <mergeCell ref="G6:J6"/>
    <mergeCell ref="G1:J1"/>
    <mergeCell ref="G2:J2"/>
    <mergeCell ref="G3:J3"/>
    <mergeCell ref="G4:J4"/>
    <mergeCell ref="G5:J5"/>
    <mergeCell ref="D33:K33"/>
    <mergeCell ref="O33:V33"/>
    <mergeCell ref="G7:J7"/>
    <mergeCell ref="G8:J8"/>
    <mergeCell ref="A10:A12"/>
    <mergeCell ref="B10:B12"/>
    <mergeCell ref="C10:C12"/>
    <mergeCell ref="D10:Y10"/>
    <mergeCell ref="Z10:Z12"/>
    <mergeCell ref="AA10:AA12"/>
    <mergeCell ref="AB10:AB12"/>
    <mergeCell ref="D11:M11"/>
    <mergeCell ref="O11:Y11"/>
    <mergeCell ref="D34:K34"/>
    <mergeCell ref="O34:V34"/>
    <mergeCell ref="A36:A38"/>
    <mergeCell ref="B36:B38"/>
    <mergeCell ref="C36:C38"/>
    <mergeCell ref="D36:Y36"/>
    <mergeCell ref="Z36:Z38"/>
    <mergeCell ref="AA36:AA38"/>
    <mergeCell ref="AB36:AB38"/>
    <mergeCell ref="D37:M37"/>
    <mergeCell ref="O37:Y37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50"/>
  <sheetViews>
    <sheetView view="pageBreakPreview" topLeftCell="A37" zoomScaleNormal="100" zoomScaleSheetLayoutView="100" workbookViewId="0">
      <selection activeCell="C43" sqref="A38:AB50"/>
    </sheetView>
  </sheetViews>
  <sheetFormatPr defaultColWidth="9.26953125" defaultRowHeight="12.5"/>
  <cols>
    <col min="1" max="1" width="5.26953125" style="18" customWidth="1"/>
    <col min="2" max="2" width="42" style="18" customWidth="1"/>
    <col min="3" max="3" width="39" style="18" customWidth="1"/>
    <col min="4" max="4" width="5.26953125" style="18" customWidth="1"/>
    <col min="5" max="5" width="5.453125" style="18" customWidth="1"/>
    <col min="6" max="6" width="6.26953125" style="18" customWidth="1"/>
    <col min="7" max="7" width="4.7265625" style="18" customWidth="1"/>
    <col min="8" max="9" width="3.26953125" style="18" bestFit="1" customWidth="1"/>
    <col min="10" max="10" width="6.7265625" style="18" customWidth="1"/>
    <col min="11" max="11" width="5" style="18" customWidth="1"/>
    <col min="12" max="12" width="5.7265625" style="18" customWidth="1"/>
    <col min="13" max="13" width="3.7265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26953125" style="18" customWidth="1"/>
    <col min="18" max="18" width="4" style="18" customWidth="1"/>
    <col min="19" max="21" width="3.26953125" style="18" bestFit="1" customWidth="1"/>
    <col min="22" max="22" width="4.7265625" style="18" customWidth="1"/>
    <col min="23" max="23" width="5.7265625" style="18" customWidth="1"/>
    <col min="24" max="24" width="4.26953125" style="18" customWidth="1"/>
    <col min="25" max="25" width="10.26953125" style="18" customWidth="1"/>
    <col min="26" max="26" width="6.453125" style="18" customWidth="1"/>
    <col min="27" max="27" width="7.453125" style="18" customWidth="1"/>
    <col min="28" max="28" width="9.26953125" style="27"/>
    <col min="29" max="16384" width="9.2695312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63" t="s">
        <v>21</v>
      </c>
      <c r="H1" s="164"/>
      <c r="I1" s="164"/>
      <c r="J1" s="165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57</v>
      </c>
      <c r="D2" s="14"/>
      <c r="E2" s="14"/>
      <c r="F2" s="22" t="s">
        <v>13</v>
      </c>
      <c r="G2" s="158" t="s">
        <v>27</v>
      </c>
      <c r="H2" s="155"/>
      <c r="I2" s="155"/>
      <c r="J2" s="159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8" t="s">
        <v>22</v>
      </c>
      <c r="H3" s="155"/>
      <c r="I3" s="155"/>
      <c r="J3" s="15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8" t="s">
        <v>23</v>
      </c>
      <c r="H4" s="155"/>
      <c r="I4" s="155"/>
      <c r="J4" s="15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8" t="s">
        <v>24</v>
      </c>
      <c r="H5" s="155"/>
      <c r="I5" s="155"/>
      <c r="J5" s="159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8" t="s">
        <v>25</v>
      </c>
      <c r="H6" s="155"/>
      <c r="I6" s="155"/>
      <c r="J6" s="15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8" t="s">
        <v>5</v>
      </c>
      <c r="H7" s="155"/>
      <c r="I7" s="155"/>
      <c r="J7" s="15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149</v>
      </c>
      <c r="D8" s="14"/>
      <c r="E8" s="14"/>
      <c r="F8" s="26" t="s">
        <v>29</v>
      </c>
      <c r="G8" s="160" t="s">
        <v>26</v>
      </c>
      <c r="H8" s="161"/>
      <c r="I8" s="161"/>
      <c r="J8" s="162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57" t="s">
        <v>0</v>
      </c>
      <c r="B10" s="152" t="s">
        <v>7</v>
      </c>
      <c r="C10" s="152" t="s">
        <v>6</v>
      </c>
      <c r="D10" s="153" t="s">
        <v>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44" t="s">
        <v>112</v>
      </c>
      <c r="AA10" s="144" t="s">
        <v>113</v>
      </c>
      <c r="AB10" s="147" t="s">
        <v>114</v>
      </c>
    </row>
    <row r="11" spans="1:28" ht="15" customHeight="1" thickBot="1">
      <c r="A11" s="157"/>
      <c r="B11" s="152"/>
      <c r="C11" s="152"/>
      <c r="D11" s="149" t="s">
        <v>45</v>
      </c>
      <c r="E11" s="149"/>
      <c r="F11" s="149"/>
      <c r="G11" s="149"/>
      <c r="H11" s="149"/>
      <c r="I11" s="149"/>
      <c r="J11" s="149"/>
      <c r="K11" s="149"/>
      <c r="L11" s="149"/>
      <c r="M11" s="149"/>
      <c r="N11" s="63"/>
      <c r="O11" s="149" t="s">
        <v>46</v>
      </c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5"/>
      <c r="AA11" s="146"/>
      <c r="AB11" s="148"/>
    </row>
    <row r="12" spans="1:28" ht="164.25" customHeight="1" thickBot="1">
      <c r="A12" s="157"/>
      <c r="B12" s="152"/>
      <c r="C12" s="152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115</v>
      </c>
      <c r="M12" s="64" t="s">
        <v>111</v>
      </c>
      <c r="N12" s="67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115</v>
      </c>
      <c r="X12" s="64" t="s">
        <v>111</v>
      </c>
      <c r="Y12" s="67" t="s">
        <v>31</v>
      </c>
      <c r="Z12" s="145"/>
      <c r="AA12" s="146"/>
      <c r="AB12" s="148"/>
    </row>
    <row r="13" spans="1:28" ht="33" customHeight="1">
      <c r="A13" s="59">
        <v>1</v>
      </c>
      <c r="B13" s="68" t="s">
        <v>102</v>
      </c>
      <c r="C13" s="69" t="s">
        <v>103</v>
      </c>
      <c r="D13" s="28">
        <v>30</v>
      </c>
      <c r="E13" s="28"/>
      <c r="F13" s="28"/>
      <c r="G13" s="28"/>
      <c r="H13" s="28"/>
      <c r="I13" s="28"/>
      <c r="J13" s="28"/>
      <c r="K13" s="54">
        <v>20</v>
      </c>
      <c r="L13" s="48">
        <f>SUM(D13:K13)</f>
        <v>50</v>
      </c>
      <c r="M13" s="70">
        <v>2</v>
      </c>
      <c r="N13" s="48" t="s">
        <v>3</v>
      </c>
      <c r="O13" s="28"/>
      <c r="P13" s="28"/>
      <c r="Q13" s="28"/>
      <c r="R13" s="48"/>
      <c r="S13" s="48"/>
      <c r="T13" s="48"/>
      <c r="U13" s="48"/>
      <c r="V13" s="48"/>
      <c r="W13" s="48"/>
      <c r="X13" s="70"/>
      <c r="Y13" s="48"/>
      <c r="Z13" s="71">
        <f>SUM(D13:K13)+SUM(O13:V13)</f>
        <v>50</v>
      </c>
      <c r="AA13" s="72">
        <f t="shared" ref="AA13:AA30" si="0">SUM(M13+X13)</f>
        <v>2</v>
      </c>
      <c r="AB13" s="47">
        <f>SUM(K13,V13)</f>
        <v>20</v>
      </c>
    </row>
    <row r="14" spans="1:28" s="27" customFormat="1" ht="28">
      <c r="A14" s="50">
        <v>2</v>
      </c>
      <c r="B14" s="73" t="s">
        <v>101</v>
      </c>
      <c r="C14" s="74" t="s">
        <v>148</v>
      </c>
      <c r="D14" s="35"/>
      <c r="E14" s="75"/>
      <c r="F14" s="35"/>
      <c r="G14" s="35"/>
      <c r="H14" s="35"/>
      <c r="I14" s="35"/>
      <c r="J14" s="35"/>
      <c r="K14" s="54"/>
      <c r="L14" s="48"/>
      <c r="M14" s="76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8">
        <f t="shared" ref="W14:W33" si="1">SUM(O14:V14)</f>
        <v>50</v>
      </c>
      <c r="X14" s="76">
        <v>2</v>
      </c>
      <c r="Y14" s="35" t="s">
        <v>3</v>
      </c>
      <c r="Z14" s="71">
        <f t="shared" ref="Z14:Z33" si="2">SUM(D14:K14)+SUM(O14:V14)</f>
        <v>50</v>
      </c>
      <c r="AA14" s="77">
        <f t="shared" si="0"/>
        <v>2</v>
      </c>
      <c r="AB14" s="47">
        <f t="shared" ref="AB14:AB33" si="3">SUM(K14,V14)</f>
        <v>20</v>
      </c>
    </row>
    <row r="15" spans="1:28" ht="28.5" customHeight="1">
      <c r="A15" s="60">
        <v>3</v>
      </c>
      <c r="B15" s="68" t="s">
        <v>68</v>
      </c>
      <c r="C15" s="117" t="s">
        <v>116</v>
      </c>
      <c r="D15" s="28">
        <v>15</v>
      </c>
      <c r="E15" s="57"/>
      <c r="F15" s="28">
        <v>15</v>
      </c>
      <c r="G15" s="28"/>
      <c r="H15" s="28"/>
      <c r="I15" s="28"/>
      <c r="J15" s="28"/>
      <c r="K15" s="54">
        <v>20</v>
      </c>
      <c r="L15" s="48">
        <f t="shared" ref="L15:L30" si="4">SUM(D15:K15)</f>
        <v>50</v>
      </c>
      <c r="M15" s="70">
        <v>2</v>
      </c>
      <c r="N15" s="70" t="s">
        <v>2</v>
      </c>
      <c r="O15" s="29"/>
      <c r="P15" s="29"/>
      <c r="Q15" s="29"/>
      <c r="R15" s="29"/>
      <c r="S15" s="29"/>
      <c r="T15" s="29"/>
      <c r="U15" s="29"/>
      <c r="V15" s="29"/>
      <c r="W15" s="48"/>
      <c r="X15" s="70"/>
      <c r="Y15" s="48"/>
      <c r="Z15" s="71">
        <f t="shared" si="2"/>
        <v>50</v>
      </c>
      <c r="AA15" s="72">
        <f t="shared" si="0"/>
        <v>2</v>
      </c>
      <c r="AB15" s="47">
        <f t="shared" si="3"/>
        <v>20</v>
      </c>
    </row>
    <row r="16" spans="1:28" ht="30" customHeight="1">
      <c r="A16" s="60">
        <v>4</v>
      </c>
      <c r="B16" s="78" t="s">
        <v>100</v>
      </c>
      <c r="C16" s="79" t="s">
        <v>139</v>
      </c>
      <c r="D16" s="56"/>
      <c r="E16" s="56"/>
      <c r="F16" s="56"/>
      <c r="G16" s="56"/>
      <c r="H16" s="56"/>
      <c r="I16" s="56"/>
      <c r="J16" s="56"/>
      <c r="K16" s="54"/>
      <c r="L16" s="48"/>
      <c r="M16" s="80"/>
      <c r="N16" s="80"/>
      <c r="O16" s="28">
        <v>30</v>
      </c>
      <c r="P16" s="57"/>
      <c r="Q16" s="28">
        <v>20</v>
      </c>
      <c r="R16" s="28">
        <v>10</v>
      </c>
      <c r="S16" s="28"/>
      <c r="T16" s="28"/>
      <c r="U16" s="28"/>
      <c r="V16" s="28">
        <v>40</v>
      </c>
      <c r="W16" s="48">
        <f t="shared" si="1"/>
        <v>100</v>
      </c>
      <c r="X16" s="70">
        <v>4</v>
      </c>
      <c r="Y16" s="70" t="s">
        <v>2</v>
      </c>
      <c r="Z16" s="71">
        <f t="shared" si="2"/>
        <v>100</v>
      </c>
      <c r="AA16" s="72">
        <f t="shared" si="0"/>
        <v>4</v>
      </c>
      <c r="AB16" s="47">
        <f t="shared" si="3"/>
        <v>40</v>
      </c>
    </row>
    <row r="17" spans="1:28" ht="33" customHeight="1">
      <c r="A17" s="60">
        <v>5</v>
      </c>
      <c r="B17" s="68" t="s">
        <v>99</v>
      </c>
      <c r="C17" s="81" t="s">
        <v>59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4">
        <v>40</v>
      </c>
      <c r="L17" s="48">
        <f t="shared" si="4"/>
        <v>100</v>
      </c>
      <c r="M17" s="70">
        <v>4</v>
      </c>
      <c r="N17" s="70" t="s">
        <v>2</v>
      </c>
      <c r="O17" s="29"/>
      <c r="P17" s="29"/>
      <c r="Q17" s="29"/>
      <c r="R17" s="29"/>
      <c r="S17" s="29"/>
      <c r="T17" s="29"/>
      <c r="U17" s="29"/>
      <c r="V17" s="29"/>
      <c r="W17" s="48"/>
      <c r="X17" s="70"/>
      <c r="Y17" s="48"/>
      <c r="Z17" s="71">
        <f t="shared" si="2"/>
        <v>100</v>
      </c>
      <c r="AA17" s="72">
        <f t="shared" si="0"/>
        <v>4</v>
      </c>
      <c r="AB17" s="47">
        <f t="shared" si="3"/>
        <v>40</v>
      </c>
    </row>
    <row r="18" spans="1:28" ht="30.75" customHeight="1">
      <c r="A18" s="60">
        <v>6</v>
      </c>
      <c r="B18" s="82" t="s">
        <v>98</v>
      </c>
      <c r="C18" s="74" t="s">
        <v>108</v>
      </c>
      <c r="D18" s="56"/>
      <c r="E18" s="28">
        <v>20</v>
      </c>
      <c r="F18" s="28"/>
      <c r="G18" s="28"/>
      <c r="H18" s="28"/>
      <c r="I18" s="28"/>
      <c r="J18" s="28"/>
      <c r="K18" s="54">
        <v>20</v>
      </c>
      <c r="L18" s="48">
        <f t="shared" si="4"/>
        <v>40</v>
      </c>
      <c r="M18" s="70">
        <v>2</v>
      </c>
      <c r="N18" s="48" t="s">
        <v>3</v>
      </c>
      <c r="O18" s="29"/>
      <c r="P18" s="29"/>
      <c r="Q18" s="29"/>
      <c r="R18" s="29"/>
      <c r="S18" s="29"/>
      <c r="T18" s="29"/>
      <c r="U18" s="29"/>
      <c r="V18" s="29"/>
      <c r="W18" s="48"/>
      <c r="X18" s="70"/>
      <c r="Y18" s="48"/>
      <c r="Z18" s="71">
        <f t="shared" si="2"/>
        <v>40</v>
      </c>
      <c r="AA18" s="72">
        <f t="shared" si="0"/>
        <v>2</v>
      </c>
      <c r="AB18" s="47">
        <f t="shared" si="3"/>
        <v>20</v>
      </c>
    </row>
    <row r="19" spans="1:28" ht="31.5" customHeight="1">
      <c r="A19" s="60">
        <v>7</v>
      </c>
      <c r="B19" s="83" t="s">
        <v>97</v>
      </c>
      <c r="C19" s="81" t="s">
        <v>140</v>
      </c>
      <c r="D19" s="28">
        <v>15</v>
      </c>
      <c r="E19" s="57"/>
      <c r="F19" s="28"/>
      <c r="G19" s="28"/>
      <c r="H19" s="28"/>
      <c r="I19" s="28"/>
      <c r="J19" s="28"/>
      <c r="K19" s="54">
        <v>10</v>
      </c>
      <c r="L19" s="48">
        <f t="shared" si="4"/>
        <v>25</v>
      </c>
      <c r="M19" s="70">
        <v>1</v>
      </c>
      <c r="N19" s="48" t="s">
        <v>3</v>
      </c>
      <c r="O19" s="29"/>
      <c r="P19" s="29"/>
      <c r="Q19" s="29"/>
      <c r="R19" s="29"/>
      <c r="S19" s="29"/>
      <c r="T19" s="29"/>
      <c r="U19" s="29"/>
      <c r="V19" s="29"/>
      <c r="W19" s="48"/>
      <c r="X19" s="70"/>
      <c r="Y19" s="48"/>
      <c r="Z19" s="71">
        <f t="shared" si="2"/>
        <v>25</v>
      </c>
      <c r="AA19" s="72">
        <f t="shared" si="0"/>
        <v>1</v>
      </c>
      <c r="AB19" s="47">
        <f t="shared" si="3"/>
        <v>10</v>
      </c>
    </row>
    <row r="20" spans="1:28" ht="24.75" customHeight="1">
      <c r="A20" s="60">
        <v>8</v>
      </c>
      <c r="B20" s="84" t="s">
        <v>96</v>
      </c>
      <c r="C20" s="81" t="s">
        <v>47</v>
      </c>
      <c r="D20" s="28">
        <v>30</v>
      </c>
      <c r="E20" s="57"/>
      <c r="F20" s="28">
        <v>15</v>
      </c>
      <c r="G20" s="28"/>
      <c r="H20" s="28"/>
      <c r="I20" s="28"/>
      <c r="J20" s="28"/>
      <c r="K20" s="54">
        <v>30</v>
      </c>
      <c r="L20" s="48">
        <f t="shared" si="4"/>
        <v>75</v>
      </c>
      <c r="M20" s="70">
        <v>3</v>
      </c>
      <c r="N20" s="70" t="s">
        <v>2</v>
      </c>
      <c r="O20" s="29"/>
      <c r="P20" s="29"/>
      <c r="Q20" s="29"/>
      <c r="R20" s="29"/>
      <c r="S20" s="29"/>
      <c r="T20" s="29"/>
      <c r="U20" s="29"/>
      <c r="V20" s="29"/>
      <c r="W20" s="48"/>
      <c r="X20" s="70"/>
      <c r="Y20" s="48"/>
      <c r="Z20" s="71">
        <f t="shared" si="2"/>
        <v>75</v>
      </c>
      <c r="AA20" s="72">
        <f t="shared" si="0"/>
        <v>3</v>
      </c>
      <c r="AB20" s="47">
        <f t="shared" si="3"/>
        <v>30</v>
      </c>
    </row>
    <row r="21" spans="1:28" ht="39.65" customHeight="1">
      <c r="A21" s="60">
        <v>9</v>
      </c>
      <c r="B21" s="68" t="s">
        <v>95</v>
      </c>
      <c r="C21" s="74" t="s">
        <v>137</v>
      </c>
      <c r="D21" s="28">
        <v>15</v>
      </c>
      <c r="E21" s="57"/>
      <c r="F21" s="28">
        <v>30</v>
      </c>
      <c r="G21" s="28"/>
      <c r="H21" s="28"/>
      <c r="I21" s="28"/>
      <c r="J21" s="28"/>
      <c r="K21" s="54">
        <v>20</v>
      </c>
      <c r="L21" s="48">
        <f t="shared" si="4"/>
        <v>65</v>
      </c>
      <c r="M21" s="70">
        <v>2</v>
      </c>
      <c r="N21" s="48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8">
        <f t="shared" si="1"/>
        <v>65</v>
      </c>
      <c r="X21" s="70">
        <v>3</v>
      </c>
      <c r="Y21" s="70" t="s">
        <v>2</v>
      </c>
      <c r="Z21" s="71">
        <f t="shared" si="2"/>
        <v>130</v>
      </c>
      <c r="AA21" s="72">
        <f t="shared" si="0"/>
        <v>5</v>
      </c>
      <c r="AB21" s="47">
        <f t="shared" si="3"/>
        <v>40</v>
      </c>
    </row>
    <row r="22" spans="1:28" ht="24" customHeight="1">
      <c r="A22" s="60">
        <v>10</v>
      </c>
      <c r="B22" s="68" t="s">
        <v>94</v>
      </c>
      <c r="C22" s="74" t="s">
        <v>138</v>
      </c>
      <c r="D22" s="28"/>
      <c r="E22" s="57"/>
      <c r="F22" s="28"/>
      <c r="G22" s="28"/>
      <c r="H22" s="28"/>
      <c r="I22" s="28"/>
      <c r="J22" s="28"/>
      <c r="K22" s="54"/>
      <c r="L22" s="48"/>
      <c r="M22" s="70"/>
      <c r="N22" s="48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8">
        <f t="shared" si="1"/>
        <v>50</v>
      </c>
      <c r="X22" s="70">
        <v>2</v>
      </c>
      <c r="Y22" s="48" t="s">
        <v>3</v>
      </c>
      <c r="Z22" s="71">
        <f t="shared" si="2"/>
        <v>50</v>
      </c>
      <c r="AA22" s="72">
        <f t="shared" si="0"/>
        <v>2</v>
      </c>
      <c r="AB22" s="47">
        <f t="shared" si="3"/>
        <v>20</v>
      </c>
    </row>
    <row r="23" spans="1:28" ht="31.5" customHeight="1">
      <c r="A23" s="60">
        <v>11</v>
      </c>
      <c r="B23" s="78" t="s">
        <v>93</v>
      </c>
      <c r="C23" s="81" t="s">
        <v>136</v>
      </c>
      <c r="D23" s="28">
        <v>20</v>
      </c>
      <c r="E23" s="57"/>
      <c r="F23" s="28">
        <v>15</v>
      </c>
      <c r="G23" s="28">
        <v>10</v>
      </c>
      <c r="H23" s="28"/>
      <c r="I23" s="28"/>
      <c r="J23" s="28"/>
      <c r="K23" s="54">
        <v>30</v>
      </c>
      <c r="L23" s="48">
        <f t="shared" si="4"/>
        <v>75</v>
      </c>
      <c r="M23" s="70">
        <v>3</v>
      </c>
      <c r="N23" s="70" t="s">
        <v>2</v>
      </c>
      <c r="O23" s="29"/>
      <c r="P23" s="29"/>
      <c r="Q23" s="29"/>
      <c r="R23" s="29"/>
      <c r="S23" s="29"/>
      <c r="T23" s="29"/>
      <c r="U23" s="29"/>
      <c r="V23" s="29"/>
      <c r="W23" s="48"/>
      <c r="X23" s="70"/>
      <c r="Y23" s="48"/>
      <c r="Z23" s="71">
        <f t="shared" si="2"/>
        <v>75</v>
      </c>
      <c r="AA23" s="72">
        <f t="shared" si="0"/>
        <v>3</v>
      </c>
      <c r="AB23" s="47">
        <f t="shared" si="3"/>
        <v>30</v>
      </c>
    </row>
    <row r="24" spans="1:28" ht="24" customHeight="1">
      <c r="A24" s="60">
        <v>12</v>
      </c>
      <c r="B24" s="68" t="s">
        <v>92</v>
      </c>
      <c r="C24" s="81" t="s">
        <v>133</v>
      </c>
      <c r="D24" s="28"/>
      <c r="E24" s="57"/>
      <c r="F24" s="28"/>
      <c r="G24" s="28"/>
      <c r="H24" s="28"/>
      <c r="I24" s="28"/>
      <c r="J24" s="28"/>
      <c r="K24" s="54"/>
      <c r="L24" s="48"/>
      <c r="M24" s="70"/>
      <c r="N24" s="48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8">
        <f t="shared" si="1"/>
        <v>50</v>
      </c>
      <c r="X24" s="70">
        <v>2</v>
      </c>
      <c r="Y24" s="48" t="s">
        <v>3</v>
      </c>
      <c r="Z24" s="71">
        <f t="shared" si="2"/>
        <v>50</v>
      </c>
      <c r="AA24" s="72">
        <f t="shared" si="0"/>
        <v>2</v>
      </c>
      <c r="AB24" s="47">
        <f t="shared" si="3"/>
        <v>20</v>
      </c>
    </row>
    <row r="25" spans="1:28" ht="28">
      <c r="A25" s="60">
        <v>13</v>
      </c>
      <c r="B25" s="85" t="s">
        <v>91</v>
      </c>
      <c r="C25" s="74" t="s">
        <v>141</v>
      </c>
      <c r="D25" s="35"/>
      <c r="E25" s="75"/>
      <c r="F25" s="35">
        <v>10</v>
      </c>
      <c r="G25" s="35">
        <v>10</v>
      </c>
      <c r="H25" s="35"/>
      <c r="I25" s="35"/>
      <c r="J25" s="35">
        <v>10</v>
      </c>
      <c r="K25" s="54">
        <v>20</v>
      </c>
      <c r="L25" s="48">
        <f t="shared" si="4"/>
        <v>50</v>
      </c>
      <c r="M25" s="70">
        <v>2</v>
      </c>
      <c r="N25" s="48" t="s">
        <v>3</v>
      </c>
      <c r="O25" s="29"/>
      <c r="P25" s="29"/>
      <c r="Q25" s="29"/>
      <c r="R25" s="29"/>
      <c r="S25" s="29"/>
      <c r="T25" s="29"/>
      <c r="U25" s="29"/>
      <c r="V25" s="29"/>
      <c r="W25" s="48"/>
      <c r="X25" s="70"/>
      <c r="Y25" s="48"/>
      <c r="Z25" s="71">
        <f t="shared" si="2"/>
        <v>50</v>
      </c>
      <c r="AA25" s="72">
        <f t="shared" si="0"/>
        <v>2</v>
      </c>
      <c r="AB25" s="47">
        <f t="shared" si="3"/>
        <v>20</v>
      </c>
    </row>
    <row r="26" spans="1:28" ht="14">
      <c r="A26" s="60">
        <v>14</v>
      </c>
      <c r="B26" s="85" t="s">
        <v>90</v>
      </c>
      <c r="C26" s="74" t="s">
        <v>134</v>
      </c>
      <c r="D26" s="28"/>
      <c r="E26" s="57"/>
      <c r="F26" s="28">
        <v>15</v>
      </c>
      <c r="G26" s="28"/>
      <c r="H26" s="28"/>
      <c r="I26" s="28"/>
      <c r="J26" s="28"/>
      <c r="K26" s="54">
        <v>10</v>
      </c>
      <c r="L26" s="48">
        <f t="shared" si="4"/>
        <v>25</v>
      </c>
      <c r="M26" s="70">
        <v>1</v>
      </c>
      <c r="N26" s="48" t="s">
        <v>3</v>
      </c>
      <c r="O26" s="29"/>
      <c r="P26" s="29"/>
      <c r="Q26" s="29"/>
      <c r="R26" s="29"/>
      <c r="S26" s="29"/>
      <c r="T26" s="29"/>
      <c r="U26" s="29"/>
      <c r="V26" s="29"/>
      <c r="W26" s="48"/>
      <c r="X26" s="70"/>
      <c r="Y26" s="48"/>
      <c r="Z26" s="71">
        <f t="shared" si="2"/>
        <v>25</v>
      </c>
      <c r="AA26" s="72">
        <f t="shared" si="0"/>
        <v>1</v>
      </c>
      <c r="AB26" s="47">
        <f t="shared" si="3"/>
        <v>10</v>
      </c>
    </row>
    <row r="27" spans="1:28" ht="28">
      <c r="A27" s="60">
        <v>15</v>
      </c>
      <c r="B27" s="68" t="s">
        <v>123</v>
      </c>
      <c r="C27" s="86" t="s">
        <v>142</v>
      </c>
      <c r="D27" s="28"/>
      <c r="E27" s="57"/>
      <c r="F27" s="28"/>
      <c r="G27" s="28"/>
      <c r="H27" s="28"/>
      <c r="I27" s="28"/>
      <c r="J27" s="28"/>
      <c r="K27" s="54"/>
      <c r="L27" s="48"/>
      <c r="M27" s="70"/>
      <c r="N27" s="48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8">
        <f t="shared" si="1"/>
        <v>50</v>
      </c>
      <c r="X27" s="70">
        <v>2</v>
      </c>
      <c r="Y27" s="48" t="s">
        <v>3</v>
      </c>
      <c r="Z27" s="71">
        <f t="shared" si="2"/>
        <v>50</v>
      </c>
      <c r="AA27" s="72">
        <f t="shared" si="0"/>
        <v>2</v>
      </c>
      <c r="AB27" s="47">
        <f t="shared" si="3"/>
        <v>20</v>
      </c>
    </row>
    <row r="28" spans="1:28" ht="14">
      <c r="A28" s="60">
        <v>16</v>
      </c>
      <c r="B28" s="87" t="s">
        <v>106</v>
      </c>
      <c r="C28" s="88" t="s">
        <v>143</v>
      </c>
      <c r="D28" s="29"/>
      <c r="E28" s="57"/>
      <c r="F28" s="29"/>
      <c r="G28" s="29"/>
      <c r="H28" s="29"/>
      <c r="I28" s="29"/>
      <c r="J28" s="29"/>
      <c r="K28" s="54"/>
      <c r="L28" s="48"/>
      <c r="M28" s="70"/>
      <c r="N28" s="48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8">
        <f t="shared" si="1"/>
        <v>50</v>
      </c>
      <c r="X28" s="70">
        <v>2</v>
      </c>
      <c r="Y28" s="48" t="s">
        <v>3</v>
      </c>
      <c r="Z28" s="71">
        <f t="shared" si="2"/>
        <v>50</v>
      </c>
      <c r="AA28" s="72">
        <f>SUM(X28)</f>
        <v>2</v>
      </c>
      <c r="AB28" s="47">
        <f t="shared" si="3"/>
        <v>20</v>
      </c>
    </row>
    <row r="29" spans="1:28" ht="21.75" customHeight="1">
      <c r="A29" s="60">
        <v>17</v>
      </c>
      <c r="B29" s="68" t="s">
        <v>50</v>
      </c>
      <c r="C29" s="81"/>
      <c r="D29" s="28"/>
      <c r="E29" s="28">
        <v>30</v>
      </c>
      <c r="F29" s="28"/>
      <c r="G29" s="28"/>
      <c r="H29" s="28"/>
      <c r="I29" s="28"/>
      <c r="J29" s="48"/>
      <c r="K29" s="58">
        <v>45</v>
      </c>
      <c r="L29" s="48">
        <f t="shared" si="4"/>
        <v>75</v>
      </c>
      <c r="M29" s="70">
        <v>2</v>
      </c>
      <c r="N29" s="48" t="s">
        <v>3</v>
      </c>
      <c r="O29" s="29"/>
      <c r="P29" s="48">
        <v>30</v>
      </c>
      <c r="Q29" s="29"/>
      <c r="R29" s="29"/>
      <c r="S29" s="29"/>
      <c r="T29" s="29"/>
      <c r="U29" s="29"/>
      <c r="V29" s="29">
        <v>45</v>
      </c>
      <c r="W29" s="48">
        <f t="shared" si="1"/>
        <v>75</v>
      </c>
      <c r="X29" s="70">
        <v>4</v>
      </c>
      <c r="Y29" s="48" t="s">
        <v>3</v>
      </c>
      <c r="Z29" s="71">
        <f t="shared" si="2"/>
        <v>150</v>
      </c>
      <c r="AA29" s="72">
        <f t="shared" si="0"/>
        <v>6</v>
      </c>
      <c r="AB29" s="47">
        <f t="shared" si="3"/>
        <v>90</v>
      </c>
    </row>
    <row r="30" spans="1:28" ht="21.75" customHeight="1">
      <c r="A30" s="60">
        <v>18</v>
      </c>
      <c r="B30" s="68" t="s">
        <v>118</v>
      </c>
      <c r="C30" s="81"/>
      <c r="D30" s="29">
        <v>60</v>
      </c>
      <c r="E30" s="80"/>
      <c r="F30" s="28"/>
      <c r="G30" s="28"/>
      <c r="H30" s="28"/>
      <c r="I30" s="28"/>
      <c r="J30" s="48"/>
      <c r="K30" s="58">
        <v>75</v>
      </c>
      <c r="L30" s="48">
        <f t="shared" si="4"/>
        <v>135</v>
      </c>
      <c r="M30" s="70">
        <v>6</v>
      </c>
      <c r="N30" s="48"/>
      <c r="O30" s="29">
        <v>60</v>
      </c>
      <c r="P30" s="58"/>
      <c r="Q30" s="29"/>
      <c r="R30" s="29"/>
      <c r="S30" s="29"/>
      <c r="T30" s="29"/>
      <c r="U30" s="29"/>
      <c r="V30" s="29">
        <v>75</v>
      </c>
      <c r="W30" s="48">
        <f t="shared" si="1"/>
        <v>135</v>
      </c>
      <c r="X30" s="70">
        <v>6</v>
      </c>
      <c r="Y30" s="48" t="s">
        <v>3</v>
      </c>
      <c r="Z30" s="71">
        <f t="shared" si="2"/>
        <v>270</v>
      </c>
      <c r="AA30" s="72">
        <f t="shared" si="0"/>
        <v>12</v>
      </c>
      <c r="AB30" s="47">
        <f t="shared" si="3"/>
        <v>150</v>
      </c>
    </row>
    <row r="31" spans="1:28" s="27" customFormat="1" ht="24" customHeight="1" thickBot="1">
      <c r="A31" s="61"/>
      <c r="B31" s="112" t="s">
        <v>117</v>
      </c>
      <c r="C31" s="113"/>
      <c r="D31" s="35"/>
      <c r="E31" s="75"/>
      <c r="F31" s="35"/>
      <c r="G31" s="35"/>
      <c r="H31" s="35"/>
      <c r="I31" s="35"/>
      <c r="J31" s="35"/>
      <c r="K31" s="76"/>
      <c r="L31" s="48"/>
      <c r="M31" s="76"/>
      <c r="N31" s="35"/>
      <c r="O31" s="30"/>
      <c r="P31" s="30"/>
      <c r="Q31" s="30"/>
      <c r="R31" s="30"/>
      <c r="S31" s="30"/>
      <c r="T31" s="30"/>
      <c r="U31" s="30"/>
      <c r="V31" s="29"/>
      <c r="W31" s="48"/>
      <c r="X31" s="35"/>
      <c r="Y31" s="35"/>
      <c r="Z31" s="71"/>
      <c r="AA31" s="35"/>
      <c r="AB31" s="47"/>
    </row>
    <row r="32" spans="1:28" s="27" customFormat="1" ht="26.25" customHeight="1" thickTop="1">
      <c r="A32" s="50">
        <v>19</v>
      </c>
      <c r="B32" s="51" t="s">
        <v>89</v>
      </c>
      <c r="C32" s="114" t="s">
        <v>143</v>
      </c>
      <c r="D32" s="44"/>
      <c r="E32" s="75"/>
      <c r="F32" s="35"/>
      <c r="G32" s="35"/>
      <c r="H32" s="35"/>
      <c r="I32" s="35"/>
      <c r="J32" s="35"/>
      <c r="K32" s="76"/>
      <c r="L32" s="48"/>
      <c r="M32" s="76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8">
        <f t="shared" si="1"/>
        <v>70</v>
      </c>
      <c r="X32" s="76">
        <v>3</v>
      </c>
      <c r="Y32" s="35" t="s">
        <v>3</v>
      </c>
      <c r="Z32" s="71">
        <f t="shared" si="2"/>
        <v>70</v>
      </c>
      <c r="AA32" s="77">
        <f>SUM(X32)</f>
        <v>3</v>
      </c>
      <c r="AB32" s="47">
        <f t="shared" si="3"/>
        <v>30</v>
      </c>
    </row>
    <row r="33" spans="1:28" s="27" customFormat="1" ht="27.75" customHeight="1" thickBot="1">
      <c r="A33" s="50">
        <v>20</v>
      </c>
      <c r="B33" s="52" t="s">
        <v>88</v>
      </c>
      <c r="C33" s="115" t="s">
        <v>107</v>
      </c>
      <c r="D33" s="44"/>
      <c r="E33" s="75"/>
      <c r="F33" s="35"/>
      <c r="G33" s="35"/>
      <c r="H33" s="35"/>
      <c r="I33" s="35"/>
      <c r="J33" s="35"/>
      <c r="K33" s="76"/>
      <c r="L33" s="48"/>
      <c r="M33" s="76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8">
        <f t="shared" si="1"/>
        <v>70</v>
      </c>
      <c r="X33" s="76">
        <v>3</v>
      </c>
      <c r="Y33" s="35" t="s">
        <v>3</v>
      </c>
      <c r="Z33" s="71">
        <f t="shared" si="2"/>
        <v>70</v>
      </c>
      <c r="AA33" s="77">
        <f>SUM(X33)</f>
        <v>3</v>
      </c>
      <c r="AB33" s="47">
        <f t="shared" si="3"/>
        <v>30</v>
      </c>
    </row>
    <row r="34" spans="1:28" ht="15" thickTop="1" thickBot="1">
      <c r="A34" s="62"/>
      <c r="B34" s="105" t="s">
        <v>4</v>
      </c>
      <c r="C34" s="106"/>
      <c r="D34" s="76">
        <f t="shared" ref="D34:K34" si="5">SUM(D13:D30)</f>
        <v>215</v>
      </c>
      <c r="E34" s="76">
        <f t="shared" si="5"/>
        <v>60</v>
      </c>
      <c r="F34" s="76">
        <f t="shared" si="5"/>
        <v>120</v>
      </c>
      <c r="G34" s="76">
        <f t="shared" si="5"/>
        <v>20</v>
      </c>
      <c r="H34" s="76">
        <f t="shared" si="5"/>
        <v>0</v>
      </c>
      <c r="I34" s="76">
        <f t="shared" si="5"/>
        <v>0</v>
      </c>
      <c r="J34" s="76">
        <f t="shared" si="5"/>
        <v>10</v>
      </c>
      <c r="K34" s="76">
        <f t="shared" si="5"/>
        <v>340</v>
      </c>
      <c r="L34" s="76">
        <f>SUM(L13:L32)</f>
        <v>765</v>
      </c>
      <c r="M34" s="76">
        <f>SUM(M13:M30)</f>
        <v>30</v>
      </c>
      <c r="N34" s="76"/>
      <c r="O34" s="76">
        <f t="shared" ref="O34:W34" si="6">SUM(O13:O32)</f>
        <v>207</v>
      </c>
      <c r="P34" s="76">
        <f t="shared" si="6"/>
        <v>90</v>
      </c>
      <c r="Q34" s="76">
        <f t="shared" si="6"/>
        <v>68</v>
      </c>
      <c r="R34" s="76">
        <f t="shared" si="6"/>
        <v>20</v>
      </c>
      <c r="S34" s="76">
        <f t="shared" si="6"/>
        <v>0</v>
      </c>
      <c r="T34" s="76">
        <f t="shared" si="6"/>
        <v>0</v>
      </c>
      <c r="U34" s="76">
        <f t="shared" si="6"/>
        <v>0</v>
      </c>
      <c r="V34" s="76">
        <f t="shared" si="6"/>
        <v>310</v>
      </c>
      <c r="W34" s="76">
        <f t="shared" si="6"/>
        <v>695</v>
      </c>
      <c r="X34" s="76">
        <f>SUM(X13:X32)</f>
        <v>30</v>
      </c>
      <c r="Y34" s="76"/>
      <c r="Z34" s="76">
        <f>SUM(Z13:Z32)</f>
        <v>1460</v>
      </c>
      <c r="AA34" s="89">
        <f>SUM(AA13:AA32)</f>
        <v>60</v>
      </c>
      <c r="AB34" s="77">
        <f>SUM(AB13:AB32)</f>
        <v>650</v>
      </c>
    </row>
    <row r="35" spans="1:28" ht="28.5" thickBot="1">
      <c r="A35" s="90"/>
      <c r="B35" s="68" t="s">
        <v>109</v>
      </c>
      <c r="C35" s="81"/>
      <c r="D35" s="150">
        <f>SUM(D34:K34)</f>
        <v>765</v>
      </c>
      <c r="E35" s="150"/>
      <c r="F35" s="150"/>
      <c r="G35" s="150"/>
      <c r="H35" s="150"/>
      <c r="I35" s="150"/>
      <c r="J35" s="150"/>
      <c r="K35" s="150"/>
      <c r="L35" s="76"/>
      <c r="M35" s="76"/>
      <c r="N35" s="76"/>
      <c r="O35" s="150">
        <f>SUM(O34:V34)</f>
        <v>695</v>
      </c>
      <c r="P35" s="150"/>
      <c r="Q35" s="150"/>
      <c r="R35" s="150"/>
      <c r="S35" s="150"/>
      <c r="T35" s="150"/>
      <c r="U35" s="150"/>
      <c r="V35" s="150"/>
      <c r="W35" s="76"/>
      <c r="X35" s="76"/>
      <c r="Y35" s="76"/>
      <c r="Z35" s="71">
        <f>SUM(D35)+O35</f>
        <v>1460</v>
      </c>
      <c r="AA35" s="91"/>
      <c r="AB35" s="91"/>
    </row>
    <row r="36" spans="1:28" ht="14.5" thickBot="1">
      <c r="A36" s="62"/>
      <c r="B36" s="92" t="s">
        <v>110</v>
      </c>
      <c r="C36" s="81"/>
      <c r="D36" s="150">
        <f>D35-K34</f>
        <v>425</v>
      </c>
      <c r="E36" s="150"/>
      <c r="F36" s="150"/>
      <c r="G36" s="150"/>
      <c r="H36" s="150"/>
      <c r="I36" s="150"/>
      <c r="J36" s="150"/>
      <c r="K36" s="150"/>
      <c r="L36" s="76"/>
      <c r="M36" s="76"/>
      <c r="N36" s="76"/>
      <c r="O36" s="150">
        <f>O35-V34</f>
        <v>385</v>
      </c>
      <c r="P36" s="150"/>
      <c r="Q36" s="150"/>
      <c r="R36" s="150"/>
      <c r="S36" s="150"/>
      <c r="T36" s="150"/>
      <c r="U36" s="150"/>
      <c r="V36" s="150"/>
      <c r="W36" s="76"/>
      <c r="X36" s="76"/>
      <c r="Y36" s="76"/>
      <c r="Z36" s="71">
        <f>SUM(D36)+O36</f>
        <v>810</v>
      </c>
      <c r="AA36" s="91"/>
      <c r="AB36" s="91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6" t="s">
        <v>125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34"/>
    </row>
    <row r="39" spans="1:28" ht="15" customHeight="1" thickBot="1">
      <c r="A39" s="157" t="s">
        <v>0</v>
      </c>
      <c r="B39" s="152" t="s">
        <v>7</v>
      </c>
      <c r="C39" s="152" t="s">
        <v>6</v>
      </c>
      <c r="D39" s="153" t="s">
        <v>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44" t="s">
        <v>112</v>
      </c>
      <c r="AA39" s="144" t="s">
        <v>113</v>
      </c>
      <c r="AB39" s="147" t="s">
        <v>114</v>
      </c>
    </row>
    <row r="40" spans="1:28" ht="15" customHeight="1" thickBot="1">
      <c r="A40" s="157"/>
      <c r="B40" s="152"/>
      <c r="C40" s="152"/>
      <c r="D40" s="149" t="s">
        <v>45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33"/>
      <c r="O40" s="149" t="s">
        <v>46</v>
      </c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5"/>
      <c r="AA40" s="146"/>
      <c r="AB40" s="148"/>
    </row>
    <row r="41" spans="1:28" ht="161.25" customHeight="1" thickBot="1">
      <c r="A41" s="157"/>
      <c r="B41" s="152"/>
      <c r="C41" s="152"/>
      <c r="D41" s="64" t="s">
        <v>12</v>
      </c>
      <c r="E41" s="64" t="s">
        <v>13</v>
      </c>
      <c r="F41" s="64" t="s">
        <v>14</v>
      </c>
      <c r="G41" s="64" t="s">
        <v>15</v>
      </c>
      <c r="H41" s="64" t="s">
        <v>16</v>
      </c>
      <c r="I41" s="64" t="s">
        <v>17</v>
      </c>
      <c r="J41" s="64" t="s">
        <v>18</v>
      </c>
      <c r="K41" s="65" t="s">
        <v>29</v>
      </c>
      <c r="L41" s="66" t="s">
        <v>115</v>
      </c>
      <c r="M41" s="64" t="s">
        <v>111</v>
      </c>
      <c r="N41" s="132" t="s">
        <v>31</v>
      </c>
      <c r="O41" s="64" t="s">
        <v>12</v>
      </c>
      <c r="P41" s="64" t="s">
        <v>13</v>
      </c>
      <c r="Q41" s="64" t="s">
        <v>14</v>
      </c>
      <c r="R41" s="64" t="s">
        <v>15</v>
      </c>
      <c r="S41" s="64" t="s">
        <v>16</v>
      </c>
      <c r="T41" s="64" t="s">
        <v>17</v>
      </c>
      <c r="U41" s="64" t="s">
        <v>18</v>
      </c>
      <c r="V41" s="64" t="s">
        <v>32</v>
      </c>
      <c r="W41" s="66" t="s">
        <v>115</v>
      </c>
      <c r="X41" s="64" t="s">
        <v>111</v>
      </c>
      <c r="Y41" s="132" t="s">
        <v>31</v>
      </c>
      <c r="Z41" s="145"/>
      <c r="AA41" s="146"/>
      <c r="AB41" s="148"/>
    </row>
    <row r="42" spans="1:28" ht="28">
      <c r="A42" s="59">
        <v>1</v>
      </c>
      <c r="B42" s="95" t="s">
        <v>87</v>
      </c>
      <c r="C42" s="55" t="s">
        <v>130</v>
      </c>
      <c r="D42" s="35">
        <v>20</v>
      </c>
      <c r="E42" s="5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131"/>
      <c r="Y42" s="35"/>
      <c r="Z42" s="96">
        <f>SUM(D42:K42)+SUM(O42:V42)</f>
        <v>45</v>
      </c>
      <c r="AA42" s="131">
        <f t="shared" ref="AA42" si="7">SUM(M42+X42)</f>
        <v>2</v>
      </c>
      <c r="AB42" s="47">
        <f t="shared" ref="AB42:AB49" si="8">SUM(K42,V42)</f>
        <v>25</v>
      </c>
    </row>
    <row r="43" spans="1:28" ht="28">
      <c r="A43" s="93">
        <v>2</v>
      </c>
      <c r="B43" s="95" t="s">
        <v>86</v>
      </c>
      <c r="C43" s="97" t="s">
        <v>132</v>
      </c>
      <c r="D43" s="35">
        <v>20</v>
      </c>
      <c r="E43" s="54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131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131"/>
      <c r="Y43" s="35"/>
      <c r="Z43" s="96">
        <f>SUM(D43:K43)+SUM(O43:V43)</f>
        <v>45</v>
      </c>
      <c r="AA43" s="131">
        <f t="shared" ref="AA43:AA45" si="9">SUM(M43+X43)</f>
        <v>2</v>
      </c>
      <c r="AB43" s="47">
        <f t="shared" si="8"/>
        <v>25</v>
      </c>
    </row>
    <row r="44" spans="1:28" ht="23.25" customHeight="1">
      <c r="A44" s="93">
        <v>3</v>
      </c>
      <c r="B44" s="95" t="s">
        <v>85</v>
      </c>
      <c r="C44" s="98" t="s">
        <v>47</v>
      </c>
      <c r="D44" s="35">
        <v>20</v>
      </c>
      <c r="E44" s="54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131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131"/>
      <c r="Y44" s="35"/>
      <c r="Z44" s="96">
        <f>SUM(D44:K44)+SUM(O44:V44)</f>
        <v>45</v>
      </c>
      <c r="AA44" s="131">
        <f t="shared" si="9"/>
        <v>2</v>
      </c>
      <c r="AB44" s="47">
        <f t="shared" si="8"/>
        <v>25</v>
      </c>
    </row>
    <row r="45" spans="1:28" ht="32.25" customHeight="1">
      <c r="A45" s="118">
        <v>4</v>
      </c>
      <c r="B45" s="122" t="s">
        <v>127</v>
      </c>
      <c r="C45" s="74" t="s">
        <v>81</v>
      </c>
      <c r="D45" s="35">
        <v>20</v>
      </c>
      <c r="E45" s="54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31">
        <v>2</v>
      </c>
      <c r="N45" s="35" t="s">
        <v>3</v>
      </c>
      <c r="O45" s="121"/>
      <c r="P45" s="121"/>
      <c r="Q45" s="121"/>
      <c r="R45" s="121"/>
      <c r="S45" s="121"/>
      <c r="T45" s="121"/>
      <c r="U45" s="121"/>
      <c r="V45" s="121"/>
      <c r="W45" s="119"/>
      <c r="X45" s="120"/>
      <c r="Y45" s="119"/>
      <c r="Z45" s="123">
        <f>SUM(D45:K45)+SUM(O45:V45)</f>
        <v>45</v>
      </c>
      <c r="AA45" s="124">
        <f t="shared" si="9"/>
        <v>2</v>
      </c>
      <c r="AB45" s="125">
        <f t="shared" si="8"/>
        <v>25</v>
      </c>
    </row>
    <row r="46" spans="1:28" ht="28">
      <c r="A46" s="94">
        <v>5</v>
      </c>
      <c r="B46" s="95" t="s">
        <v>84</v>
      </c>
      <c r="C46" s="74" t="s">
        <v>122</v>
      </c>
      <c r="D46" s="35"/>
      <c r="E46" s="7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54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131">
        <v>2</v>
      </c>
      <c r="Y46" s="35" t="s">
        <v>3</v>
      </c>
      <c r="Z46" s="96">
        <f t="shared" ref="Z46:Z49" si="12">SUM(D46:K46)+SUM(O46:V46)</f>
        <v>45</v>
      </c>
      <c r="AA46" s="131">
        <f t="shared" ref="AA46:AA49" si="13">SUM(M46+X46)</f>
        <v>2</v>
      </c>
      <c r="AB46" s="47">
        <f t="shared" si="8"/>
        <v>25</v>
      </c>
    </row>
    <row r="47" spans="1:28" ht="28">
      <c r="A47" s="60">
        <v>6</v>
      </c>
      <c r="B47" s="95" t="s">
        <v>83</v>
      </c>
      <c r="C47" s="97" t="s">
        <v>132</v>
      </c>
      <c r="D47" s="35"/>
      <c r="E47" s="75"/>
      <c r="F47" s="35"/>
      <c r="G47" s="35"/>
      <c r="H47" s="35"/>
      <c r="I47" s="35"/>
      <c r="J47" s="35"/>
      <c r="K47" s="131"/>
      <c r="L47" s="35"/>
      <c r="M47" s="131"/>
      <c r="N47" s="35"/>
      <c r="O47" s="35">
        <v>20</v>
      </c>
      <c r="P47" s="54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131">
        <v>2</v>
      </c>
      <c r="Y47" s="35" t="s">
        <v>3</v>
      </c>
      <c r="Z47" s="96">
        <f t="shared" si="12"/>
        <v>45</v>
      </c>
      <c r="AA47" s="131">
        <f t="shared" si="13"/>
        <v>2</v>
      </c>
      <c r="AB47" s="47">
        <f t="shared" si="8"/>
        <v>25</v>
      </c>
    </row>
    <row r="48" spans="1:28" s="31" customFormat="1" ht="28.5" customHeight="1">
      <c r="A48" s="94">
        <v>7</v>
      </c>
      <c r="B48" s="95" t="s">
        <v>154</v>
      </c>
      <c r="C48" s="98" t="s">
        <v>81</v>
      </c>
      <c r="D48" s="35"/>
      <c r="E48" s="75"/>
      <c r="F48" s="35"/>
      <c r="G48" s="35"/>
      <c r="H48" s="35"/>
      <c r="I48" s="35"/>
      <c r="J48" s="35"/>
      <c r="K48" s="131"/>
      <c r="L48" s="35"/>
      <c r="M48" s="131"/>
      <c r="N48" s="35"/>
      <c r="O48" s="35">
        <v>20</v>
      </c>
      <c r="P48" s="54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131">
        <v>2</v>
      </c>
      <c r="Y48" s="35" t="s">
        <v>3</v>
      </c>
      <c r="Z48" s="96">
        <f t="shared" si="12"/>
        <v>45</v>
      </c>
      <c r="AA48" s="131">
        <f t="shared" si="13"/>
        <v>2</v>
      </c>
      <c r="AB48" s="47">
        <f t="shared" si="8"/>
        <v>25</v>
      </c>
    </row>
    <row r="49" spans="1:28" ht="28">
      <c r="A49" s="60">
        <v>8</v>
      </c>
      <c r="B49" s="135" t="s">
        <v>82</v>
      </c>
      <c r="C49" s="97" t="s">
        <v>132</v>
      </c>
      <c r="D49" s="35"/>
      <c r="E49" s="75"/>
      <c r="F49" s="35"/>
      <c r="G49" s="35"/>
      <c r="H49" s="35"/>
      <c r="I49" s="35"/>
      <c r="J49" s="35"/>
      <c r="K49" s="131"/>
      <c r="L49" s="35"/>
      <c r="M49" s="131"/>
      <c r="N49" s="35"/>
      <c r="O49" s="35">
        <v>20</v>
      </c>
      <c r="P49" s="54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131">
        <v>2</v>
      </c>
      <c r="Y49" s="35" t="s">
        <v>3</v>
      </c>
      <c r="Z49" s="96">
        <f t="shared" si="12"/>
        <v>45</v>
      </c>
      <c r="AA49" s="131">
        <f t="shared" si="13"/>
        <v>2</v>
      </c>
      <c r="AB49" s="47">
        <f t="shared" si="8"/>
        <v>25</v>
      </c>
    </row>
    <row r="50" spans="1:28" ht="42">
      <c r="A50" s="60">
        <v>9</v>
      </c>
      <c r="B50" s="135" t="s">
        <v>150</v>
      </c>
      <c r="C50" s="86" t="s">
        <v>151</v>
      </c>
      <c r="D50" s="35"/>
      <c r="E50" s="75"/>
      <c r="F50" s="35"/>
      <c r="G50" s="35"/>
      <c r="H50" s="35"/>
      <c r="I50" s="35"/>
      <c r="J50" s="35"/>
      <c r="K50" s="131"/>
      <c r="L50" s="35"/>
      <c r="M50" s="131"/>
      <c r="N50" s="35"/>
      <c r="O50" s="35">
        <v>20</v>
      </c>
      <c r="P50" s="54"/>
      <c r="Q50" s="30"/>
      <c r="R50" s="30"/>
      <c r="S50" s="30"/>
      <c r="T50" s="30"/>
      <c r="U50" s="30"/>
      <c r="V50" s="35">
        <v>25</v>
      </c>
      <c r="W50" s="35">
        <f t="shared" ref="W50" si="14">SUM(O50:V50)</f>
        <v>45</v>
      </c>
      <c r="X50" s="131">
        <v>2</v>
      </c>
      <c r="Y50" s="35" t="s">
        <v>3</v>
      </c>
      <c r="Z50" s="96">
        <f t="shared" ref="Z50" si="15">SUM(D50:K50)+SUM(O50:V50)</f>
        <v>45</v>
      </c>
      <c r="AA50" s="131">
        <f t="shared" ref="AA50" si="16">SUM(M50+X50)</f>
        <v>2</v>
      </c>
      <c r="AB50" s="47">
        <f t="shared" ref="AB50" si="17">SUM(K50,V50)</f>
        <v>25</v>
      </c>
    </row>
  </sheetData>
  <mergeCells count="30">
    <mergeCell ref="G6:J6"/>
    <mergeCell ref="G1:J1"/>
    <mergeCell ref="G2:J2"/>
    <mergeCell ref="G3:J3"/>
    <mergeCell ref="G4:J4"/>
    <mergeCell ref="G5:J5"/>
    <mergeCell ref="D35:K35"/>
    <mergeCell ref="O35:V35"/>
    <mergeCell ref="G7:J7"/>
    <mergeCell ref="G8:J8"/>
    <mergeCell ref="A10:A12"/>
    <mergeCell ref="B10:B12"/>
    <mergeCell ref="C10:C12"/>
    <mergeCell ref="D10:Y10"/>
    <mergeCell ref="Z10:Z12"/>
    <mergeCell ref="AA10:AA12"/>
    <mergeCell ref="AB10:AB12"/>
    <mergeCell ref="D11:M11"/>
    <mergeCell ref="O11:Y11"/>
    <mergeCell ref="D36:K36"/>
    <mergeCell ref="O36:V36"/>
    <mergeCell ref="A39:A41"/>
    <mergeCell ref="B39:B41"/>
    <mergeCell ref="C39:C41"/>
    <mergeCell ref="D39:Y39"/>
    <mergeCell ref="Z39:Z41"/>
    <mergeCell ref="AA39:AA41"/>
    <mergeCell ref="AB39:AB41"/>
    <mergeCell ref="D40:M40"/>
    <mergeCell ref="O40:Y40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2025-09-12T07:43:33Z</dcterms:modified>
</cp:coreProperties>
</file>