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B665AABE-00D5-455C-A1DF-0AE36D6215DE}" xr6:coauthVersionLast="47" xr6:coauthVersionMax="47" xr10:uidLastSave="{00000000-0000-0000-0000-000000000000}"/>
  <bookViews>
    <workbookView xWindow="-108" yWindow="-108" windowWidth="23256" windowHeight="12456" tabRatio="689" activeTab="1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'!$A$1:$AB$57</definedName>
    <definedName name="_xlnm.Print_Area" localSheetId="3">'III rok D'!$A$1:$AB$62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6" l="1"/>
  <c r="W52" i="36"/>
  <c r="Z52" i="36"/>
  <c r="AA52" i="36"/>
  <c r="L48" i="36"/>
  <c r="Z48" i="36"/>
  <c r="AA48" i="36"/>
  <c r="W56" i="46" l="1"/>
  <c r="Z56" i="46"/>
  <c r="AA56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2" i="46"/>
  <c r="Z53" i="46"/>
  <c r="Z54" i="46"/>
  <c r="Z55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5" i="46" l="1"/>
  <c r="W55" i="46"/>
  <c r="AA54" i="46"/>
  <c r="W54" i="46"/>
  <c r="AA53" i="46"/>
  <c r="W53" i="46"/>
  <c r="AA52" i="46"/>
  <c r="W52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9" i="36"/>
  <c r="Z49" i="36"/>
  <c r="AA49" i="36"/>
  <c r="W50" i="36"/>
  <c r="Z50" i="36"/>
  <c r="AA50" i="36"/>
  <c r="W51" i="36"/>
  <c r="Z51" i="36"/>
  <c r="AA51" i="36"/>
  <c r="W53" i="36"/>
  <c r="Z53" i="36"/>
  <c r="AA53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<sst xmlns="http://schemas.openxmlformats.org/spreadsheetml/2006/main" count="565" uniqueCount="230">
  <si>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</si>
  <si>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</si>
  <si>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</si>
  <si>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</si>
  <si>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</si>
  <si>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</si>
  <si>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</si>
  <si>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</si>
  <si>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</si>
  <si>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</si>
  <si>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</si>
  <si>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</si>
  <si>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</si>
  <si>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</si>
  <si>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</si>
  <si>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</si>
  <si>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</si>
  <si>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</si>
  <si>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</si>
  <si>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</si>
  <si>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</si>
  <si>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</si>
  <si>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</si>
  <si>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</si>
  <si>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</si>
  <si>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</si>
  <si>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</si>
  <si>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</si>
  <si>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</si>
  <si>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</si>
  <si>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</si>
  <si>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</si>
  <si>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</si>
  <si>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</si>
  <si>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</si>
  <si>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</si>
  <si>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</si>
  <si>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</si>
  <si>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</si>
  <si>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</si>
  <si>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</si>
  <si>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</si>
  <si>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</si>
  <si>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</si>
  <si>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</si>
  <si>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</si>
  <si>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</si>
  <si>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</si>
  <si>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</si>
  <si>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</si>
  <si>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</si>
  <si>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</si>
  <si>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</si>
  <si>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</si>
  <si>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</si>
  <si>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</si>
  <si>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</si>
  <si>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</si>
  <si>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</si>
  <si>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</si>
  <si>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</si>
  <si>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</si>
  <si>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</si>
  <si>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</si>
  <si>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</si>
  <si>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</si>
  <si>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</si>
  <si>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</si>
  <si>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</si>
  <si>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</si>
  <si>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</si>
  <si>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</si>
  <si>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</si>
  <si>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</si>
  <si>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</si>
  <si>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</si>
  <si>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</si>
  <si>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</si>
  <si>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</si>
  <si>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</si>
  <si>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</si>
  <si>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</si>
  <si>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</si>
  <si>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</si>
  <si>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</si>
  <si>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</si>
  <si>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</si>
  <si>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</si>
  <si>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</si>
  <si>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</si>
  <si>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</si>
  <si>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</si>
  <si>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</si>
  <si>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</si>
  <si>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</si>
  <si>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</si>
  <si>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</si>
  <si>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</si>
  <si>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</si>
  <si>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</si>
  <si>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</si>
  <si>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</si>
  <si>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</si>
  <si>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</si>
  <si>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</si>
  <si>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</si>
  <si>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</si>
  <si>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</si>
  <si>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</si>
  <si>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</si>
  <si>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</si>
  <si>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</si>
  <si>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</si>
  <si>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</si>
  <si>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</si>
  <si>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</si>
  <si>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</si>
  <si>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</si>
  <si>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</si>
  <si>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</si>
  <si>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</si>
  <si>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</si>
  <si>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</si>
  <si>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</si>
  <si>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</si>
  <si>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</si>
  <si>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</si>
  <si>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</si>
  <si>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</si>
  <si>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</si>
  <si>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</si>
  <si>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</si>
  <si>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</si>
  <si>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</si>
  <si>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</si>
  <si>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</si>
  <si>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</si>
  <si>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</si>
  <si>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</si>
  <si>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</si>
  <si>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</si>
  <si>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</si>
  <si>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</si>
  <si>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</si>
  <si>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</si>
  <si>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</si>
  <si>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</si>
  <si>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</si>
  <si>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</si>
  <si>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</si>
  <si>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</si>
  <si>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</si>
  <si>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</si>
  <si>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</si>
  <si>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</si>
  <si>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</si>
  <si>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</si>
  <si>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</si>
  <si>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</si>
  <si>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</si>
  <si>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</si>
  <si>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</si>
  <si>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</si>
  <si>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</si>
  <si>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</si>
  <si>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</si>
  <si>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</si>
  <si>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</si>
  <si>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</si>
  <si>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</si>
  <si>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</si>
  <si>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</si>
  <si>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</si>
  <si>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</si>
  <si>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</si>
  <si>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</si>
  <si>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</si>
  <si>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</si>
  <si>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</si>
  <si>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</si>
  <si>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</si>
  <si>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</si>
  <si>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</si>
  <si>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</si>
  <si>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</si>
  <si>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</si>
  <si>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</si>
  <si>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</si>
  <si>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</si>
  <si>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</si>
  <si>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</si>
  <si>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</si>
  <si>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</si>
  <si>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</si>
  <si>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</si>
  <si>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</si>
  <si>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</si>
  <si>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</si>
  <si>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</si>
  <si>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</si>
  <si>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</si>
  <si>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</si>
  <si>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</si>
  <si>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</si>
  <si>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NABÓR 2023/2024</t>
  </si>
  <si>
    <t xml:space="preserve">dr hab. n. med. prof. uczelni Tomasz Boczek </t>
  </si>
  <si>
    <t>Komunikacja interpersonalna w ochronie zdrowia</t>
  </si>
  <si>
    <t xml:space="preserve">dr n. hum Sylwia Krukowska </t>
  </si>
  <si>
    <t>2025/2026</t>
  </si>
  <si>
    <t xml:space="preserve">dr hab. n. ekon. prof. uczelni Remigiusz Kozłowski </t>
  </si>
  <si>
    <t>dr hab. n. med. prof. uczelni. Michał Mik</t>
  </si>
  <si>
    <r>
      <t xml:space="preserve">* forma e-learningu - </t>
    </r>
    <r>
      <rPr>
        <sz val="11"/>
        <rFont val="Times New Roman"/>
        <family val="1"/>
        <charset val="238"/>
      </rPr>
      <t>ćwiczenia</t>
    </r>
  </si>
  <si>
    <t>Opiekun praktyk - dr n. med. Elżbieta Trafalska</t>
  </si>
  <si>
    <r>
      <t xml:space="preserve">Fakultet </t>
    </r>
    <r>
      <rPr>
        <sz val="11"/>
        <rFont val="Times New Roman"/>
        <family val="1"/>
        <charset val="238"/>
      </rPr>
      <t>(do wyboru 3 w sem. zimowym i 3 w sem. letnim)</t>
    </r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</si>
  <si>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</si>
  <si>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</si>
  <si>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</si>
  <si>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 xml:space="preserve">dr n. biol. Wojciech Ciszewski </t>
  </si>
  <si>
    <t>dr hab. n. o zdrowiu prof. uczelni. Anna Gawron-Skarbek</t>
  </si>
  <si>
    <t>dr n. społ.  Klaudia Twardowska</t>
  </si>
  <si>
    <t>prof. dr hab. n. med.  Anna Piekarska</t>
  </si>
  <si>
    <t>Procesy detoksykacyjne w organizmie człowieka</t>
  </si>
  <si>
    <t>Superprodukt czy superfejk? Factchecking na szybko rozwijającym się rynku produktów spożywczych</t>
  </si>
  <si>
    <r>
      <t>dr n. o zdrowiu Adam Wróblewski</t>
    </r>
    <r>
      <rPr>
        <b/>
        <sz val="11"/>
        <rFont val="Times New Roman"/>
        <family val="1"/>
        <charset val="238"/>
      </rPr>
      <t xml:space="preserve"> </t>
    </r>
  </si>
  <si>
    <t xml:space="preserve">Prawidłowe odżywianie mózgu. Żywienie pod wpływem emocji - stresu </t>
  </si>
  <si>
    <r>
      <t>dr n. o zdrowiu Agnieszka Kolmaga</t>
    </r>
    <r>
      <rPr>
        <b/>
        <sz val="11"/>
        <rFont val="Times New Roman"/>
        <family val="1"/>
        <charset val="238"/>
      </rPr>
      <t xml:space="preserve"> </t>
    </r>
  </si>
  <si>
    <t xml:space="preserve">prof. dr hab. n. med. Cezary Chojnacki </t>
  </si>
  <si>
    <t>dr hab. n. o zdrowiu Agnieszka Guligowska</t>
  </si>
  <si>
    <t>2026/2027</t>
  </si>
  <si>
    <t>dr hab. n. o zdrowiu prof. uczelni.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</si>
</sst>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52" fillId="0" borderId="0" xfId="0" applyFont="1" applyAlignment="1">
      <alignment horizontal="justify" vertic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9" fillId="24" borderId="18" xfId="0" applyFont="1" applyFill="1" applyBorder="1" applyAlignment="1"/>
    <xf numFmtId="0" fontId="32" fillId="24" borderId="15" xfId="0" applyFont="1" applyFill="1" applyBorder="1"/>
    <xf numFmtId="0" fontId="54" fillId="24" borderId="18" xfId="0" applyFont="1" applyFill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54" fillId="0" borderId="0" xfId="0" applyFont="1" applyAlignment="1">
      <alignment horizontal="justify" vertical="center"/>
    </xf>
    <xf numFmtId="0" fontId="10" fillId="24" borderId="15" xfId="43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0" fillId="24" borderId="0" xfId="43" applyFont="1" applyFill="1"/>
    <xf numFmtId="0" fontId="9" fillId="24" borderId="21" xfId="0" applyFont="1" applyFill="1" applyBorder="1"/>
    <xf numFmtId="0" fontId="9" fillId="24" borderId="15" xfId="43" applyFont="1" applyFill="1" applyBorder="1"/>
    <xf numFmtId="0" fontId="53" fillId="25" borderId="0" xfId="43" applyFont="1" applyFill="1"/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32" fillId="25" borderId="15" xfId="43" applyFont="1" applyFill="1" applyBorder="1" applyAlignment="1">
      <alignment wrapText="1"/>
    </xf>
    <xf numFmtId="0" fontId="32" fillId="25" borderId="15" xfId="45" applyFont="1" applyFill="1" applyBorder="1" applyAlignment="1">
      <alignment vertical="top" wrapText="1"/>
    </xf>
    <xf numFmtId="0" fontId="9" fillId="25" borderId="15" xfId="0" applyFont="1" applyFill="1" applyBorder="1"/>
    <xf numFmtId="0" fontId="9" fillId="25" borderId="0" xfId="0" applyFont="1" applyFill="1"/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E16" sqref="E16:R23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72" t="s">
        <v>54</v>
      </c>
      <c r="B2" s="173"/>
      <c r="C2" s="173"/>
      <c r="D2" s="173"/>
    </row>
    <row r="3" spans="1:18" ht="17.399999999999999">
      <c r="A3" s="172" t="s">
        <v>53</v>
      </c>
      <c r="B3" s="176"/>
      <c r="C3" s="176"/>
      <c r="D3" s="176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71" t="s">
        <v>184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</row>
    <row r="9" spans="1:18" ht="16.5" customHeight="1">
      <c r="A9" s="9" t="s">
        <v>127</v>
      </c>
      <c r="B9" s="3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18" ht="14.25" customHeight="1" thickBot="1">
      <c r="B10" s="34"/>
      <c r="C10" s="34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18" s="8" customFormat="1" ht="27.75" customHeight="1" thickBot="1">
      <c r="A11" s="49" t="s">
        <v>185</v>
      </c>
      <c r="B11" s="50" t="s">
        <v>128</v>
      </c>
      <c r="C11" s="130" t="s">
        <v>172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1:18" s="8" customFormat="1" ht="16.5" customHeight="1">
      <c r="A12" s="5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18" s="8" customFormat="1" ht="16.5" customHeight="1">
      <c r="A13" s="5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74" t="s">
        <v>204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</row>
    <row r="17" spans="1:18" ht="12.75" customHeight="1"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14.25" customHeight="1"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18" ht="15" customHeight="1"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</row>
    <row r="20" spans="1:18" ht="15" customHeight="1"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</row>
    <row r="21" spans="1:18" ht="38.25" customHeight="1">
      <c r="C21" s="4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</row>
    <row r="22" spans="1:18" ht="15" customHeight="1">
      <c r="A22" s="5"/>
      <c r="B22" s="6"/>
      <c r="C22" s="7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</row>
    <row r="23" spans="1:18" ht="12.75" customHeight="1">
      <c r="B23" s="3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tabSelected="1" view="pageBreakPreview" topLeftCell="A28" zoomScaleSheetLayoutView="100" workbookViewId="0">
      <selection activeCell="C34" sqref="C34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84" t="s">
        <v>21</v>
      </c>
      <c r="H1" s="186"/>
      <c r="I1" s="186"/>
      <c r="J1" s="186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84" t="s">
        <v>27</v>
      </c>
      <c r="H2" s="185"/>
      <c r="I2" s="185"/>
      <c r="J2" s="185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84" t="s">
        <v>22</v>
      </c>
      <c r="H3" s="185"/>
      <c r="I3" s="185"/>
      <c r="J3" s="185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84" t="s">
        <v>23</v>
      </c>
      <c r="H4" s="185"/>
      <c r="I4" s="185"/>
      <c r="J4" s="185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84" t="s">
        <v>24</v>
      </c>
      <c r="H5" s="185"/>
      <c r="I5" s="185"/>
      <c r="J5" s="185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84" t="s">
        <v>25</v>
      </c>
      <c r="H6" s="185"/>
      <c r="I6" s="185"/>
      <c r="J6" s="185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84" t="s">
        <v>5</v>
      </c>
      <c r="H7" s="185"/>
      <c r="I7" s="185"/>
      <c r="J7" s="185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191</v>
      </c>
      <c r="D8" s="12"/>
      <c r="E8" s="12"/>
      <c r="F8" s="56" t="s">
        <v>29</v>
      </c>
      <c r="G8" s="184" t="s">
        <v>26</v>
      </c>
      <c r="H8" s="186"/>
      <c r="I8" s="186"/>
      <c r="J8" s="186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87" t="s">
        <v>0</v>
      </c>
      <c r="B10" s="188" t="s">
        <v>7</v>
      </c>
      <c r="C10" s="188" t="s">
        <v>6</v>
      </c>
      <c r="D10" s="189" t="s">
        <v>1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78" t="s">
        <v>177</v>
      </c>
      <c r="AA10" s="178" t="s">
        <v>179</v>
      </c>
      <c r="AB10" s="181" t="s">
        <v>180</v>
      </c>
    </row>
    <row r="11" spans="1:28" ht="13.8">
      <c r="A11" s="187"/>
      <c r="B11" s="188"/>
      <c r="C11" s="188"/>
      <c r="D11" s="183" t="s">
        <v>40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57"/>
      <c r="O11" s="183" t="s">
        <v>41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162" customHeight="1">
      <c r="A12" s="187"/>
      <c r="B12" s="188"/>
      <c r="C12" s="18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176</v>
      </c>
      <c r="X12" s="58" t="s">
        <v>178</v>
      </c>
      <c r="Y12" s="61" t="s">
        <v>31</v>
      </c>
      <c r="Z12" s="179"/>
      <c r="AA12" s="180"/>
      <c r="AB12" s="182"/>
    </row>
    <row r="13" spans="1:28" s="17" customFormat="1" ht="26.25" customHeight="1">
      <c r="A13" s="62">
        <v>1</v>
      </c>
      <c r="B13" s="63" t="s">
        <v>75</v>
      </c>
      <c r="C13" s="64" t="s">
        <v>157</v>
      </c>
      <c r="D13" s="30">
        <v>20</v>
      </c>
      <c r="E13" s="30"/>
      <c r="F13" s="30">
        <v>25</v>
      </c>
      <c r="G13" s="30"/>
      <c r="H13" s="30"/>
      <c r="I13" s="30"/>
      <c r="J13" s="30"/>
      <c r="K13" s="159">
        <v>30</v>
      </c>
      <c r="L13" s="30">
        <f>SUM(D13:K13)</f>
        <v>75</v>
      </c>
      <c r="M13" s="66">
        <v>3</v>
      </c>
      <c r="N13" s="66" t="s">
        <v>2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8">
        <f>SUM(L13)</f>
        <v>75</v>
      </c>
      <c r="AA13" s="66">
        <f>SUM(M13)</f>
        <v>3</v>
      </c>
      <c r="AB13" s="97">
        <f>SUM(K13,V13)</f>
        <v>30</v>
      </c>
    </row>
    <row r="14" spans="1:28" ht="27.75" customHeight="1">
      <c r="A14" s="71">
        <v>2</v>
      </c>
      <c r="B14" s="72" t="s">
        <v>76</v>
      </c>
      <c r="C14" s="73" t="s">
        <v>77</v>
      </c>
      <c r="D14" s="18">
        <v>15</v>
      </c>
      <c r="E14" s="27"/>
      <c r="F14" s="18"/>
      <c r="G14" s="18"/>
      <c r="H14" s="18"/>
      <c r="I14" s="18"/>
      <c r="J14" s="18"/>
      <c r="K14" s="159">
        <v>10</v>
      </c>
      <c r="L14" s="32">
        <f>SUM(D14:K14)</f>
        <v>25</v>
      </c>
      <c r="M14" s="156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156"/>
      <c r="Y14" s="32"/>
      <c r="Z14" s="75">
        <f t="shared" ref="Z14:Z36" si="0">SUM(D14:K14)+SUM(O14:V14)</f>
        <v>25</v>
      </c>
      <c r="AA14" s="157">
        <f t="shared" ref="AA14:AA40" si="1">SUM(M14+X14)</f>
        <v>1</v>
      </c>
      <c r="AB14" s="97">
        <f t="shared" ref="AB14:AB39" si="2">SUM(K14,V14)</f>
        <v>10</v>
      </c>
    </row>
    <row r="15" spans="1:28" ht="27.75" customHeight="1">
      <c r="A15" s="71">
        <v>3</v>
      </c>
      <c r="B15" s="72" t="s">
        <v>78</v>
      </c>
      <c r="C15" s="73" t="s">
        <v>107</v>
      </c>
      <c r="D15" s="18"/>
      <c r="E15" s="27"/>
      <c r="F15" s="18"/>
      <c r="G15" s="18"/>
      <c r="H15" s="18"/>
      <c r="I15" s="18"/>
      <c r="J15" s="18"/>
      <c r="K15" s="159"/>
      <c r="L15" s="32"/>
      <c r="M15" s="156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156">
        <v>2</v>
      </c>
      <c r="Y15" s="32" t="s">
        <v>3</v>
      </c>
      <c r="Z15" s="75">
        <f t="shared" si="0"/>
        <v>50</v>
      </c>
      <c r="AA15" s="157">
        <f t="shared" si="1"/>
        <v>2</v>
      </c>
      <c r="AB15" s="97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7"/>
      <c r="F16" s="30">
        <v>15</v>
      </c>
      <c r="G16" s="30"/>
      <c r="H16" s="30"/>
      <c r="I16" s="30"/>
      <c r="J16" s="30"/>
      <c r="K16" s="159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8">
        <f t="shared" si="0"/>
        <v>50</v>
      </c>
      <c r="AA16" s="66">
        <f t="shared" ref="AA16" si="4">SUM(M16+X16)</f>
        <v>2</v>
      </c>
      <c r="AB16" s="97">
        <f t="shared" si="2"/>
        <v>20</v>
      </c>
    </row>
    <row r="17" spans="1:28" ht="26.25" customHeight="1">
      <c r="A17" s="71">
        <v>5</v>
      </c>
      <c r="B17" s="72" t="s">
        <v>80</v>
      </c>
      <c r="C17" s="73" t="s">
        <v>168</v>
      </c>
      <c r="D17" s="18">
        <v>15</v>
      </c>
      <c r="E17" s="18"/>
      <c r="F17" s="18">
        <v>15</v>
      </c>
      <c r="G17" s="18"/>
      <c r="H17" s="18"/>
      <c r="I17" s="18"/>
      <c r="J17" s="18"/>
      <c r="K17" s="159">
        <v>20</v>
      </c>
      <c r="L17" s="32">
        <f t="shared" si="3"/>
        <v>50</v>
      </c>
      <c r="M17" s="156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156"/>
      <c r="Y17" s="32"/>
      <c r="Z17" s="75">
        <f t="shared" si="0"/>
        <v>50</v>
      </c>
      <c r="AA17" s="157">
        <f t="shared" si="1"/>
        <v>2</v>
      </c>
      <c r="AB17" s="97">
        <f t="shared" si="2"/>
        <v>20</v>
      </c>
    </row>
    <row r="18" spans="1:28" ht="31.5" customHeight="1">
      <c r="A18" s="71">
        <v>6</v>
      </c>
      <c r="B18" s="72" t="s">
        <v>81</v>
      </c>
      <c r="C18" s="158" t="s">
        <v>190</v>
      </c>
      <c r="D18" s="18">
        <v>20</v>
      </c>
      <c r="E18" s="18"/>
      <c r="F18" s="18">
        <v>40</v>
      </c>
      <c r="G18" s="18"/>
      <c r="H18" s="18"/>
      <c r="I18" s="18"/>
      <c r="J18" s="18"/>
      <c r="K18" s="159">
        <v>50</v>
      </c>
      <c r="L18" s="32">
        <f t="shared" si="3"/>
        <v>110</v>
      </c>
      <c r="M18" s="156">
        <v>4</v>
      </c>
      <c r="N18" s="156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156"/>
      <c r="Y18" s="32"/>
      <c r="Z18" s="75">
        <f t="shared" si="0"/>
        <v>110</v>
      </c>
      <c r="AA18" s="157">
        <f t="shared" si="1"/>
        <v>4</v>
      </c>
      <c r="AB18" s="97">
        <f t="shared" si="2"/>
        <v>50</v>
      </c>
    </row>
    <row r="19" spans="1:28" ht="31.5" customHeight="1">
      <c r="A19" s="71">
        <v>7</v>
      </c>
      <c r="B19" s="72" t="s">
        <v>82</v>
      </c>
      <c r="C19" s="73" t="s">
        <v>217</v>
      </c>
      <c r="D19" s="18">
        <v>15</v>
      </c>
      <c r="E19" s="18"/>
      <c r="F19" s="18">
        <v>15</v>
      </c>
      <c r="G19" s="18"/>
      <c r="H19" s="18"/>
      <c r="I19" s="18"/>
      <c r="J19" s="18"/>
      <c r="K19" s="159">
        <v>20</v>
      </c>
      <c r="L19" s="32">
        <f t="shared" si="3"/>
        <v>50</v>
      </c>
      <c r="M19" s="156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156"/>
      <c r="Y19" s="32"/>
      <c r="Z19" s="75">
        <f t="shared" si="0"/>
        <v>50</v>
      </c>
      <c r="AA19" s="157">
        <f t="shared" si="1"/>
        <v>2</v>
      </c>
      <c r="AB19" s="97">
        <f t="shared" si="2"/>
        <v>20</v>
      </c>
    </row>
    <row r="20" spans="1:28" s="35" customFormat="1" ht="30" customHeight="1">
      <c r="A20" s="62">
        <v>8</v>
      </c>
      <c r="B20" s="63" t="s">
        <v>199</v>
      </c>
      <c r="C20" s="64" t="s">
        <v>218</v>
      </c>
      <c r="D20" s="30"/>
      <c r="E20" s="77"/>
      <c r="F20" s="30">
        <v>21</v>
      </c>
      <c r="G20" s="30"/>
      <c r="H20" s="30"/>
      <c r="I20" s="30"/>
      <c r="J20" s="30">
        <v>9</v>
      </c>
      <c r="K20" s="159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8">
        <f t="shared" si="0"/>
        <v>50</v>
      </c>
      <c r="AA20" s="66">
        <f t="shared" si="1"/>
        <v>2</v>
      </c>
      <c r="AB20" s="97">
        <f t="shared" si="2"/>
        <v>20</v>
      </c>
    </row>
    <row r="21" spans="1:28" s="17" customFormat="1" ht="27.75" customHeight="1">
      <c r="A21" s="62">
        <v>9</v>
      </c>
      <c r="B21" s="63" t="s">
        <v>83</v>
      </c>
      <c r="C21" s="64" t="s">
        <v>84</v>
      </c>
      <c r="D21" s="30"/>
      <c r="E21" s="30"/>
      <c r="F21" s="30"/>
      <c r="G21" s="30"/>
      <c r="H21" s="30"/>
      <c r="I21" s="30"/>
      <c r="J21" s="30"/>
      <c r="K21" s="159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8">
        <f t="shared" si="0"/>
        <v>50</v>
      </c>
      <c r="AA21" s="66">
        <f t="shared" si="1"/>
        <v>2</v>
      </c>
      <c r="AB21" s="97">
        <f t="shared" si="2"/>
        <v>20</v>
      </c>
    </row>
    <row r="22" spans="1:28" s="17" customFormat="1" ht="24.75" customHeight="1">
      <c r="A22" s="62">
        <v>10</v>
      </c>
      <c r="B22" s="63" t="s">
        <v>85</v>
      </c>
      <c r="C22" s="153" t="s">
        <v>202</v>
      </c>
      <c r="D22" s="30">
        <v>10</v>
      </c>
      <c r="E22" s="30">
        <v>20</v>
      </c>
      <c r="F22" s="30"/>
      <c r="G22" s="30"/>
      <c r="H22" s="30"/>
      <c r="I22" s="30"/>
      <c r="J22" s="30"/>
      <c r="K22" s="159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8">
        <f t="shared" si="0"/>
        <v>50</v>
      </c>
      <c r="AA22" s="66">
        <f t="shared" si="1"/>
        <v>2</v>
      </c>
      <c r="AB22" s="97">
        <f t="shared" si="2"/>
        <v>20</v>
      </c>
    </row>
    <row r="23" spans="1:28" s="46" customFormat="1" ht="43.5" customHeight="1">
      <c r="A23" s="78">
        <v>11</v>
      </c>
      <c r="B23" s="131" t="s">
        <v>171</v>
      </c>
      <c r="C23" s="79" t="s">
        <v>158</v>
      </c>
      <c r="D23" s="47"/>
      <c r="E23" s="47"/>
      <c r="F23" s="47"/>
      <c r="G23" s="47"/>
      <c r="H23" s="47"/>
      <c r="I23" s="47"/>
      <c r="J23" s="47"/>
      <c r="K23" s="159"/>
      <c r="L23" s="47"/>
      <c r="M23" s="80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0">
        <v>2</v>
      </c>
      <c r="Y23" s="47" t="s">
        <v>3</v>
      </c>
      <c r="Z23" s="81">
        <f t="shared" si="0"/>
        <v>50</v>
      </c>
      <c r="AA23" s="80">
        <f t="shared" si="1"/>
        <v>2</v>
      </c>
      <c r="AB23" s="97">
        <f t="shared" si="2"/>
        <v>22</v>
      </c>
    </row>
    <row r="24" spans="1:28" s="17" customFormat="1" ht="27" customHeight="1">
      <c r="A24" s="62">
        <v>12</v>
      </c>
      <c r="B24" s="69" t="s">
        <v>59</v>
      </c>
      <c r="C24" s="64" t="s">
        <v>189</v>
      </c>
      <c r="D24" s="30"/>
      <c r="E24" s="77"/>
      <c r="F24" s="30"/>
      <c r="G24" s="30"/>
      <c r="H24" s="30"/>
      <c r="I24" s="30"/>
      <c r="J24" s="30">
        <v>2</v>
      </c>
      <c r="K24" s="159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8">
        <f t="shared" si="0"/>
        <v>2</v>
      </c>
      <c r="AA24" s="66">
        <f t="shared" si="1"/>
        <v>0</v>
      </c>
      <c r="AB24" s="97"/>
    </row>
    <row r="25" spans="1:28" s="17" customFormat="1" ht="28.5" customHeight="1">
      <c r="A25" s="62">
        <v>13</v>
      </c>
      <c r="B25" s="64" t="s">
        <v>86</v>
      </c>
      <c r="C25" s="151" t="s">
        <v>194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159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77"/>
      <c r="Z25" s="68">
        <f t="shared" si="0"/>
        <v>75</v>
      </c>
      <c r="AA25" s="66">
        <f t="shared" si="1"/>
        <v>2</v>
      </c>
      <c r="AB25" s="97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192</v>
      </c>
      <c r="D26" s="21"/>
      <c r="E26" s="21"/>
      <c r="F26" s="21"/>
      <c r="G26" s="21"/>
      <c r="H26" s="21"/>
      <c r="I26" s="21"/>
      <c r="J26" s="21"/>
      <c r="K26" s="159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8">
        <f t="shared" si="0"/>
        <v>50</v>
      </c>
      <c r="AA26" s="66">
        <f t="shared" ref="AA26" si="6">SUM(M26+X26)</f>
        <v>2</v>
      </c>
      <c r="AB26" s="97">
        <f t="shared" si="2"/>
        <v>20</v>
      </c>
    </row>
    <row r="27" spans="1:28" ht="23.25" customHeight="1">
      <c r="A27" s="71">
        <v>15</v>
      </c>
      <c r="B27" s="72" t="s">
        <v>87</v>
      </c>
      <c r="C27" s="160" t="s">
        <v>163</v>
      </c>
      <c r="D27" s="18">
        <v>20</v>
      </c>
      <c r="E27" s="18"/>
      <c r="F27" s="18">
        <v>10</v>
      </c>
      <c r="G27" s="18"/>
      <c r="H27" s="18"/>
      <c r="I27" s="18"/>
      <c r="J27" s="18"/>
      <c r="K27" s="159">
        <v>20</v>
      </c>
      <c r="L27" s="32">
        <f t="shared" ref="L27:L36" si="7">SUM(D27:K27)</f>
        <v>50</v>
      </c>
      <c r="M27" s="156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156"/>
      <c r="Y27" s="32"/>
      <c r="Z27" s="75">
        <f t="shared" si="0"/>
        <v>50</v>
      </c>
      <c r="AA27" s="157">
        <f t="shared" si="1"/>
        <v>2</v>
      </c>
      <c r="AB27" s="97">
        <f t="shared" si="2"/>
        <v>20</v>
      </c>
    </row>
    <row r="28" spans="1:28" ht="27.75" customHeight="1">
      <c r="A28" s="71">
        <v>16</v>
      </c>
      <c r="B28" s="63" t="s">
        <v>88</v>
      </c>
      <c r="C28" s="153" t="s">
        <v>193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159">
        <v>20</v>
      </c>
      <c r="L28" s="32">
        <f t="shared" si="7"/>
        <v>50</v>
      </c>
      <c r="M28" s="156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156">
        <v>3</v>
      </c>
      <c r="Y28" s="156" t="s">
        <v>2</v>
      </c>
      <c r="Z28" s="75">
        <f t="shared" si="0"/>
        <v>110</v>
      </c>
      <c r="AA28" s="157">
        <f t="shared" si="1"/>
        <v>5</v>
      </c>
      <c r="AB28" s="97">
        <f t="shared" si="2"/>
        <v>50</v>
      </c>
    </row>
    <row r="29" spans="1:28" ht="32.25" customHeight="1">
      <c r="A29" s="71">
        <v>17</v>
      </c>
      <c r="B29" s="72" t="s">
        <v>89</v>
      </c>
      <c r="C29" s="82" t="s">
        <v>155</v>
      </c>
      <c r="D29" s="18">
        <v>20</v>
      </c>
      <c r="E29" s="18"/>
      <c r="F29" s="18">
        <v>10</v>
      </c>
      <c r="G29" s="18"/>
      <c r="H29" s="18"/>
      <c r="I29" s="18"/>
      <c r="J29" s="18"/>
      <c r="K29" s="159">
        <v>20</v>
      </c>
      <c r="L29" s="32">
        <f t="shared" si="7"/>
        <v>50</v>
      </c>
      <c r="M29" s="156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156"/>
      <c r="Y29" s="32"/>
      <c r="Z29" s="75">
        <f t="shared" si="0"/>
        <v>50</v>
      </c>
      <c r="AA29" s="157">
        <f t="shared" si="1"/>
        <v>2</v>
      </c>
      <c r="AB29" s="97">
        <f t="shared" si="2"/>
        <v>20</v>
      </c>
    </row>
    <row r="30" spans="1:28" ht="28.5" customHeight="1">
      <c r="A30" s="71">
        <v>18</v>
      </c>
      <c r="B30" s="83" t="s">
        <v>90</v>
      </c>
      <c r="C30" s="73" t="s">
        <v>205</v>
      </c>
      <c r="D30" s="18"/>
      <c r="E30" s="18"/>
      <c r="F30" s="18"/>
      <c r="G30" s="18"/>
      <c r="H30" s="18"/>
      <c r="I30" s="18"/>
      <c r="J30" s="18"/>
      <c r="K30" s="159"/>
      <c r="L30" s="32"/>
      <c r="M30" s="156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159">
        <v>30</v>
      </c>
      <c r="W30" s="32">
        <f t="shared" si="5"/>
        <v>70</v>
      </c>
      <c r="X30" s="156">
        <v>2</v>
      </c>
      <c r="Y30" s="32" t="s">
        <v>3</v>
      </c>
      <c r="Z30" s="75">
        <f t="shared" si="0"/>
        <v>70</v>
      </c>
      <c r="AA30" s="157">
        <f t="shared" si="1"/>
        <v>2</v>
      </c>
      <c r="AB30" s="97">
        <f t="shared" si="2"/>
        <v>30</v>
      </c>
    </row>
    <row r="31" spans="1:28" ht="30" customHeight="1">
      <c r="A31" s="71">
        <v>19</v>
      </c>
      <c r="B31" s="83" t="s">
        <v>91</v>
      </c>
      <c r="C31" s="73" t="s">
        <v>167</v>
      </c>
      <c r="D31" s="18"/>
      <c r="E31" s="18"/>
      <c r="F31" s="18"/>
      <c r="G31" s="18"/>
      <c r="H31" s="18"/>
      <c r="I31" s="18"/>
      <c r="J31" s="18"/>
      <c r="K31" s="159"/>
      <c r="L31" s="32"/>
      <c r="M31" s="156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159">
        <v>40</v>
      </c>
      <c r="W31" s="32">
        <f t="shared" si="5"/>
        <v>100</v>
      </c>
      <c r="X31" s="156">
        <v>4</v>
      </c>
      <c r="Y31" s="156" t="s">
        <v>2</v>
      </c>
      <c r="Z31" s="75">
        <f t="shared" si="0"/>
        <v>100</v>
      </c>
      <c r="AA31" s="157">
        <f t="shared" si="1"/>
        <v>4</v>
      </c>
      <c r="AB31" s="97">
        <f t="shared" si="2"/>
        <v>40</v>
      </c>
    </row>
    <row r="32" spans="1:28" ht="30.75" customHeight="1">
      <c r="A32" s="71">
        <v>20</v>
      </c>
      <c r="B32" s="72" t="s">
        <v>92</v>
      </c>
      <c r="C32" s="73" t="s">
        <v>93</v>
      </c>
      <c r="D32" s="18"/>
      <c r="E32" s="18"/>
      <c r="F32" s="18"/>
      <c r="G32" s="18"/>
      <c r="H32" s="18"/>
      <c r="I32" s="18"/>
      <c r="J32" s="18"/>
      <c r="K32" s="159"/>
      <c r="L32" s="32"/>
      <c r="M32" s="156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159">
        <v>20</v>
      </c>
      <c r="W32" s="32">
        <f>SUM(O32:V32)</f>
        <v>50</v>
      </c>
      <c r="X32" s="156">
        <v>2</v>
      </c>
      <c r="Y32" s="32" t="s">
        <v>3</v>
      </c>
      <c r="Z32" s="75">
        <f t="shared" si="0"/>
        <v>50</v>
      </c>
      <c r="AA32" s="157">
        <f t="shared" si="1"/>
        <v>2</v>
      </c>
      <c r="AB32" s="97">
        <f t="shared" si="2"/>
        <v>20</v>
      </c>
    </row>
    <row r="33" spans="1:28" s="22" customFormat="1" ht="24.75" customHeight="1">
      <c r="A33" s="71">
        <v>21</v>
      </c>
      <c r="B33" s="72" t="s">
        <v>94</v>
      </c>
      <c r="C33" s="73" t="s">
        <v>48</v>
      </c>
      <c r="D33" s="20"/>
      <c r="E33" s="84"/>
      <c r="F33" s="20"/>
      <c r="G33" s="20"/>
      <c r="H33" s="20"/>
      <c r="I33" s="20"/>
      <c r="J33" s="20"/>
      <c r="K33" s="159"/>
      <c r="L33" s="32"/>
      <c r="M33" s="32"/>
      <c r="N33" s="85"/>
      <c r="O33" s="19">
        <v>15</v>
      </c>
      <c r="P33" s="19"/>
      <c r="Q33" s="19">
        <v>15</v>
      </c>
      <c r="R33" s="19"/>
      <c r="S33" s="19"/>
      <c r="T33" s="21"/>
      <c r="U33" s="19"/>
      <c r="V33" s="159">
        <v>20</v>
      </c>
      <c r="W33" s="32">
        <f>SUM(O33:V33)</f>
        <v>50</v>
      </c>
      <c r="X33" s="156">
        <v>2</v>
      </c>
      <c r="Y33" s="32" t="s">
        <v>3</v>
      </c>
      <c r="Z33" s="75">
        <f t="shared" si="0"/>
        <v>50</v>
      </c>
      <c r="AA33" s="157">
        <f>SUM(M33+X33)</f>
        <v>2</v>
      </c>
      <c r="AB33" s="97">
        <f t="shared" si="2"/>
        <v>20</v>
      </c>
    </row>
    <row r="34" spans="1:28" s="22" customFormat="1" ht="28.8" customHeight="1">
      <c r="A34" s="71">
        <v>22</v>
      </c>
      <c r="B34" s="72" t="s">
        <v>95</v>
      </c>
      <c r="C34" s="64" t="s">
        <v>229</v>
      </c>
      <c r="D34" s="18">
        <v>15</v>
      </c>
      <c r="E34" s="19">
        <v>15</v>
      </c>
      <c r="F34" s="20"/>
      <c r="G34" s="20"/>
      <c r="H34" s="20"/>
      <c r="I34" s="20"/>
      <c r="J34" s="20"/>
      <c r="K34" s="159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159">
        <v>20</v>
      </c>
      <c r="W34" s="32">
        <f>SUM(O34:V34)</f>
        <v>50</v>
      </c>
      <c r="X34" s="156">
        <v>3</v>
      </c>
      <c r="Y34" s="156" t="s">
        <v>2</v>
      </c>
      <c r="Z34" s="75">
        <f t="shared" si="0"/>
        <v>100</v>
      </c>
      <c r="AA34" s="157">
        <f>SUM(M34+X34)</f>
        <v>5</v>
      </c>
      <c r="AB34" s="97">
        <f t="shared" si="2"/>
        <v>40</v>
      </c>
    </row>
    <row r="35" spans="1:28" s="23" customFormat="1" ht="28.5" customHeight="1">
      <c r="A35" s="71">
        <v>23</v>
      </c>
      <c r="B35" s="63" t="s">
        <v>96</v>
      </c>
      <c r="C35" s="73" t="s">
        <v>126</v>
      </c>
      <c r="D35" s="18"/>
      <c r="E35" s="27"/>
      <c r="F35" s="18"/>
      <c r="G35" s="18"/>
      <c r="H35" s="18"/>
      <c r="I35" s="18"/>
      <c r="J35" s="18"/>
      <c r="K35" s="159"/>
      <c r="L35" s="32"/>
      <c r="M35" s="156"/>
      <c r="N35" s="32"/>
      <c r="O35" s="18">
        <v>5</v>
      </c>
      <c r="P35" s="18">
        <v>30</v>
      </c>
      <c r="Q35" s="27"/>
      <c r="R35" s="18"/>
      <c r="S35" s="18"/>
      <c r="T35" s="21"/>
      <c r="U35" s="30"/>
      <c r="V35" s="159">
        <v>20</v>
      </c>
      <c r="W35" s="32">
        <f>SUM(O35:V35)</f>
        <v>55</v>
      </c>
      <c r="X35" s="156">
        <v>2</v>
      </c>
      <c r="Y35" s="32" t="s">
        <v>3</v>
      </c>
      <c r="Z35" s="75">
        <f t="shared" si="0"/>
        <v>55</v>
      </c>
      <c r="AA35" s="157">
        <f>SUM(M35+X35)</f>
        <v>2</v>
      </c>
      <c r="AB35" s="97">
        <f t="shared" si="2"/>
        <v>20</v>
      </c>
    </row>
    <row r="36" spans="1:28" ht="24.75" customHeight="1">
      <c r="A36" s="71">
        <v>24</v>
      </c>
      <c r="B36" s="72" t="s">
        <v>97</v>
      </c>
      <c r="C36" s="73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159">
        <v>20</v>
      </c>
      <c r="L36" s="32">
        <f t="shared" si="7"/>
        <v>50</v>
      </c>
      <c r="M36" s="156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159"/>
      <c r="W36" s="32"/>
      <c r="X36" s="156"/>
      <c r="Y36" s="32"/>
      <c r="Z36" s="75">
        <f t="shared" si="0"/>
        <v>50</v>
      </c>
      <c r="AA36" s="157">
        <f t="shared" si="1"/>
        <v>2</v>
      </c>
      <c r="AB36" s="97">
        <f t="shared" si="2"/>
        <v>20</v>
      </c>
    </row>
    <row r="37" spans="1:28" ht="21" customHeight="1">
      <c r="A37" s="71">
        <v>25</v>
      </c>
      <c r="B37" s="63" t="s">
        <v>63</v>
      </c>
      <c r="C37" s="64" t="s">
        <v>195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156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156"/>
      <c r="Y37" s="32"/>
      <c r="Z37" s="75">
        <f t="shared" ref="Z37:Z42" si="9">SUM(D37:K37)+SUM(O37:V37)</f>
        <v>4</v>
      </c>
      <c r="AA37" s="157">
        <f t="shared" si="1"/>
        <v>0</v>
      </c>
      <c r="AB37" s="97"/>
    </row>
    <row r="38" spans="1:28" ht="19.5" customHeight="1">
      <c r="A38" s="71">
        <v>26</v>
      </c>
      <c r="B38" s="72" t="s">
        <v>64</v>
      </c>
      <c r="C38" s="73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156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156">
        <v>0</v>
      </c>
      <c r="Y38" s="32" t="s">
        <v>44</v>
      </c>
      <c r="Z38" s="75">
        <f t="shared" si="9"/>
        <v>60</v>
      </c>
      <c r="AA38" s="157">
        <f t="shared" si="1"/>
        <v>0</v>
      </c>
      <c r="AB38" s="97"/>
    </row>
    <row r="39" spans="1:28" ht="27" customHeight="1">
      <c r="A39" s="71">
        <v>27</v>
      </c>
      <c r="B39" s="72" t="s">
        <v>72</v>
      </c>
      <c r="C39" s="73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156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156">
        <v>2</v>
      </c>
      <c r="Y39" s="32" t="s">
        <v>3</v>
      </c>
      <c r="Z39" s="75">
        <f t="shared" si="9"/>
        <v>100</v>
      </c>
      <c r="AA39" s="157">
        <f t="shared" si="1"/>
        <v>4</v>
      </c>
      <c r="AB39" s="97">
        <f t="shared" si="2"/>
        <v>40</v>
      </c>
    </row>
    <row r="40" spans="1:28" ht="13.8">
      <c r="A40" s="86"/>
      <c r="B40" s="72" t="s">
        <v>4</v>
      </c>
      <c r="C40" s="73"/>
      <c r="D40" s="156">
        <f t="shared" ref="D40:J40" si="10">SUM(D13:D39)</f>
        <v>199</v>
      </c>
      <c r="E40" s="156">
        <f t="shared" si="10"/>
        <v>64</v>
      </c>
      <c r="F40" s="156">
        <f t="shared" si="10"/>
        <v>251</v>
      </c>
      <c r="G40" s="156">
        <f t="shared" si="10"/>
        <v>0</v>
      </c>
      <c r="H40" s="156">
        <f t="shared" si="10"/>
        <v>0</v>
      </c>
      <c r="I40" s="156">
        <f t="shared" si="10"/>
        <v>0</v>
      </c>
      <c r="J40" s="156">
        <f t="shared" si="10"/>
        <v>17</v>
      </c>
      <c r="K40" s="156">
        <f>SUM(K13:K39)</f>
        <v>340</v>
      </c>
      <c r="L40" s="156">
        <f>SUM(D40:K40)</f>
        <v>871</v>
      </c>
      <c r="M40" s="156">
        <f>SUM(M13:M39)</f>
        <v>32</v>
      </c>
      <c r="N40" s="156"/>
      <c r="O40" s="156">
        <f t="shared" ref="O40:V40" si="11">SUM(O13:O39)</f>
        <v>155</v>
      </c>
      <c r="P40" s="156">
        <f t="shared" si="11"/>
        <v>60</v>
      </c>
      <c r="Q40" s="156">
        <f t="shared" si="11"/>
        <v>208</v>
      </c>
      <c r="R40" s="156">
        <f t="shared" si="11"/>
        <v>0</v>
      </c>
      <c r="S40" s="156">
        <f t="shared" si="11"/>
        <v>0</v>
      </c>
      <c r="T40" s="156">
        <f t="shared" si="11"/>
        <v>0</v>
      </c>
      <c r="U40" s="156">
        <f t="shared" si="11"/>
        <v>10</v>
      </c>
      <c r="V40" s="156">
        <f t="shared" si="11"/>
        <v>282</v>
      </c>
      <c r="W40" s="156">
        <f>SUM(O40:V40)</f>
        <v>715</v>
      </c>
      <c r="X40" s="156">
        <f>SUM(X13:X39)</f>
        <v>28</v>
      </c>
      <c r="Y40" s="156"/>
      <c r="Z40" s="75">
        <f t="shared" si="9"/>
        <v>1586</v>
      </c>
      <c r="AA40" s="157">
        <f t="shared" si="1"/>
        <v>60</v>
      </c>
      <c r="AB40" s="97">
        <f>SUM(AB13:AB39)</f>
        <v>622</v>
      </c>
    </row>
    <row r="41" spans="1:28" ht="27.6">
      <c r="A41" s="86"/>
      <c r="B41" s="72" t="s">
        <v>175</v>
      </c>
      <c r="C41" s="73"/>
      <c r="D41" s="177">
        <f>SUM(D40:K40)</f>
        <v>871</v>
      </c>
      <c r="E41" s="177"/>
      <c r="F41" s="177"/>
      <c r="G41" s="177"/>
      <c r="H41" s="177"/>
      <c r="I41" s="177"/>
      <c r="J41" s="177"/>
      <c r="K41" s="177"/>
      <c r="L41" s="156"/>
      <c r="M41" s="156"/>
      <c r="N41" s="156"/>
      <c r="O41" s="177">
        <f>SUM(O40:V40)</f>
        <v>715</v>
      </c>
      <c r="P41" s="177"/>
      <c r="Q41" s="177"/>
      <c r="R41" s="177"/>
      <c r="S41" s="177"/>
      <c r="T41" s="177"/>
      <c r="U41" s="177"/>
      <c r="V41" s="177"/>
      <c r="W41" s="156"/>
      <c r="X41" s="156"/>
      <c r="Y41" s="156"/>
      <c r="Z41" s="75">
        <f>SUM(D41)+O41</f>
        <v>1586</v>
      </c>
      <c r="AA41" s="76"/>
      <c r="AB41" s="76"/>
    </row>
    <row r="42" spans="1:28" ht="13.8">
      <c r="A42" s="86"/>
      <c r="B42" s="87" t="s">
        <v>174</v>
      </c>
      <c r="C42" s="73"/>
      <c r="D42" s="177">
        <f>D41-K40</f>
        <v>531</v>
      </c>
      <c r="E42" s="177"/>
      <c r="F42" s="177"/>
      <c r="G42" s="177"/>
      <c r="H42" s="177"/>
      <c r="I42" s="177"/>
      <c r="J42" s="177"/>
      <c r="K42" s="177"/>
      <c r="L42" s="156"/>
      <c r="M42" s="156"/>
      <c r="N42" s="156"/>
      <c r="O42" s="177">
        <f>O41-V40</f>
        <v>433</v>
      </c>
      <c r="P42" s="177"/>
      <c r="Q42" s="177"/>
      <c r="R42" s="177"/>
      <c r="S42" s="177"/>
      <c r="T42" s="177"/>
      <c r="U42" s="177"/>
      <c r="V42" s="177"/>
      <c r="W42" s="156"/>
      <c r="X42" s="156"/>
      <c r="Y42" s="156"/>
      <c r="Z42" s="75">
        <f t="shared" si="9"/>
        <v>964</v>
      </c>
      <c r="AA42" s="76"/>
      <c r="AB42" s="76"/>
    </row>
    <row r="43" spans="1:28" ht="13.8">
      <c r="A43" s="24"/>
      <c r="B43" s="40" t="s">
        <v>211</v>
      </c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61"/>
    </row>
    <row r="44" spans="1:28" ht="13.8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4" t="s">
        <v>35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55"/>
  <sheetViews>
    <sheetView view="pageBreakPreview" topLeftCell="A19" zoomScaleSheetLayoutView="100" workbookViewId="0">
      <selection activeCell="C31" sqref="C31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88" t="s">
        <v>8</v>
      </c>
      <c r="C1" s="53" t="s">
        <v>38</v>
      </c>
      <c r="D1" s="12"/>
      <c r="E1" s="12"/>
      <c r="F1" s="56" t="s">
        <v>12</v>
      </c>
      <c r="G1" s="184" t="s">
        <v>21</v>
      </c>
      <c r="H1" s="186"/>
      <c r="I1" s="186"/>
      <c r="J1" s="186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88" t="s">
        <v>9</v>
      </c>
      <c r="C2" s="52" t="s">
        <v>74</v>
      </c>
      <c r="D2" s="12"/>
      <c r="E2" s="12"/>
      <c r="F2" s="56" t="s">
        <v>13</v>
      </c>
      <c r="G2" s="184" t="s">
        <v>27</v>
      </c>
      <c r="H2" s="185"/>
      <c r="I2" s="185"/>
      <c r="J2" s="18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88" t="s">
        <v>30</v>
      </c>
      <c r="C3" s="53" t="s">
        <v>39</v>
      </c>
      <c r="D3" s="12"/>
      <c r="E3" s="12"/>
      <c r="F3" s="56" t="s">
        <v>19</v>
      </c>
      <c r="G3" s="184" t="s">
        <v>22</v>
      </c>
      <c r="H3" s="185"/>
      <c r="I3" s="185"/>
      <c r="J3" s="18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84" t="s">
        <v>23</v>
      </c>
      <c r="H4" s="185"/>
      <c r="I4" s="185"/>
      <c r="J4" s="185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88" t="s">
        <v>34</v>
      </c>
      <c r="C5" s="89" t="s">
        <v>51</v>
      </c>
      <c r="D5" s="12"/>
      <c r="E5" s="12"/>
      <c r="F5" s="56" t="s">
        <v>16</v>
      </c>
      <c r="G5" s="184" t="s">
        <v>24</v>
      </c>
      <c r="H5" s="185"/>
      <c r="I5" s="185"/>
      <c r="J5" s="18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88" t="s">
        <v>28</v>
      </c>
      <c r="C6" s="53" t="s">
        <v>37</v>
      </c>
      <c r="D6" s="12"/>
      <c r="E6" s="12"/>
      <c r="F6" s="56" t="s">
        <v>17</v>
      </c>
      <c r="G6" s="184" t="s">
        <v>25</v>
      </c>
      <c r="H6" s="185"/>
      <c r="I6" s="185"/>
      <c r="J6" s="18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88" t="s">
        <v>10</v>
      </c>
      <c r="C7" s="52" t="s">
        <v>45</v>
      </c>
      <c r="D7" s="12"/>
      <c r="E7" s="12"/>
      <c r="F7" s="56" t="s">
        <v>18</v>
      </c>
      <c r="G7" s="184" t="s">
        <v>5</v>
      </c>
      <c r="H7" s="185"/>
      <c r="I7" s="185"/>
      <c r="J7" s="18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88" t="s">
        <v>11</v>
      </c>
      <c r="C8" s="52" t="s">
        <v>208</v>
      </c>
      <c r="D8" s="12"/>
      <c r="E8" s="12"/>
      <c r="F8" s="56" t="s">
        <v>29</v>
      </c>
      <c r="G8" s="184" t="s">
        <v>26</v>
      </c>
      <c r="H8" s="186"/>
      <c r="I8" s="186"/>
      <c r="J8" s="18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87" t="s">
        <v>0</v>
      </c>
      <c r="B10" s="187" t="s">
        <v>7</v>
      </c>
      <c r="C10" s="188" t="s">
        <v>6</v>
      </c>
      <c r="D10" s="189" t="s">
        <v>1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78" t="s">
        <v>177</v>
      </c>
      <c r="AA10" s="178" t="s">
        <v>179</v>
      </c>
      <c r="AB10" s="181" t="s">
        <v>180</v>
      </c>
    </row>
    <row r="11" spans="1:28" ht="15" customHeight="1">
      <c r="A11" s="187"/>
      <c r="B11" s="187"/>
      <c r="C11" s="188"/>
      <c r="D11" s="183" t="s">
        <v>46</v>
      </c>
      <c r="E11" s="183"/>
      <c r="F11" s="183"/>
      <c r="G11" s="183"/>
      <c r="H11" s="183"/>
      <c r="I11" s="183"/>
      <c r="J11" s="183"/>
      <c r="K11" s="183"/>
      <c r="L11" s="183"/>
      <c r="M11" s="183"/>
      <c r="N11" s="57"/>
      <c r="O11" s="183" t="s">
        <v>47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166.5" customHeight="1">
      <c r="A12" s="187"/>
      <c r="B12" s="187"/>
      <c r="C12" s="18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176</v>
      </c>
      <c r="X12" s="58" t="s">
        <v>178</v>
      </c>
      <c r="Y12" s="61" t="s">
        <v>31</v>
      </c>
      <c r="Z12" s="179"/>
      <c r="AA12" s="180"/>
      <c r="AB12" s="182"/>
    </row>
    <row r="13" spans="1:28" ht="27" customHeight="1" thickBot="1">
      <c r="A13" s="110"/>
      <c r="B13" s="135" t="s">
        <v>182</v>
      </c>
      <c r="C13" s="136"/>
      <c r="D13" s="58"/>
      <c r="E13" s="58"/>
      <c r="F13" s="58"/>
      <c r="G13" s="58"/>
      <c r="H13" s="58"/>
      <c r="I13" s="58"/>
      <c r="J13" s="58"/>
      <c r="K13" s="90"/>
      <c r="L13" s="58"/>
      <c r="M13" s="91"/>
      <c r="N13" s="105"/>
      <c r="O13" s="58"/>
      <c r="P13" s="58"/>
      <c r="Q13" s="58"/>
      <c r="R13" s="58"/>
      <c r="S13" s="58"/>
      <c r="T13" s="58"/>
      <c r="U13" s="58"/>
      <c r="V13" s="58"/>
      <c r="W13" s="58"/>
      <c r="X13" s="91"/>
      <c r="Y13" s="105"/>
      <c r="Z13" s="106"/>
      <c r="AA13" s="107"/>
      <c r="AB13" s="108"/>
    </row>
    <row r="14" spans="1:28" ht="21" customHeight="1" thickTop="1">
      <c r="A14" s="133">
        <v>1</v>
      </c>
      <c r="B14" s="147" t="s">
        <v>123</v>
      </c>
      <c r="C14" s="148" t="s">
        <v>48</v>
      </c>
      <c r="D14" s="134">
        <v>20</v>
      </c>
      <c r="E14" s="18"/>
      <c r="F14" s="18">
        <v>20</v>
      </c>
      <c r="G14" s="18"/>
      <c r="H14" s="18"/>
      <c r="I14" s="18"/>
      <c r="J14" s="18"/>
      <c r="K14" s="159">
        <v>20</v>
      </c>
      <c r="L14" s="32">
        <f t="shared" ref="L14:L34" si="0">SUM(D14:K14)</f>
        <v>60</v>
      </c>
      <c r="M14" s="156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56">
        <v>2</v>
      </c>
      <c r="Y14" s="156" t="s">
        <v>2</v>
      </c>
      <c r="Z14" s="75">
        <f t="shared" ref="Z14:Z22" si="2">SUM(D14:K14)+SUM(O14:V14)</f>
        <v>100</v>
      </c>
      <c r="AA14" s="157">
        <f t="shared" ref="AA14:AA22" si="3">SUM(M14+X14)</f>
        <v>4</v>
      </c>
      <c r="AB14" s="97">
        <f>SUM(K14,V14)</f>
        <v>40</v>
      </c>
    </row>
    <row r="15" spans="1:28" ht="30" customHeight="1" thickBot="1">
      <c r="A15" s="133">
        <v>2</v>
      </c>
      <c r="B15" s="149" t="s">
        <v>62</v>
      </c>
      <c r="C15" s="150" t="s">
        <v>48</v>
      </c>
      <c r="D15" s="134">
        <v>20</v>
      </c>
      <c r="E15" s="18"/>
      <c r="F15" s="18">
        <v>20</v>
      </c>
      <c r="G15" s="18"/>
      <c r="H15" s="18"/>
      <c r="I15" s="18"/>
      <c r="J15" s="18"/>
      <c r="K15" s="159">
        <v>20</v>
      </c>
      <c r="L15" s="32">
        <f t="shared" si="0"/>
        <v>60</v>
      </c>
      <c r="M15" s="156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56">
        <v>2</v>
      </c>
      <c r="Y15" s="156" t="s">
        <v>2</v>
      </c>
      <c r="Z15" s="75">
        <f t="shared" si="2"/>
        <v>100</v>
      </c>
      <c r="AA15" s="157">
        <f t="shared" si="3"/>
        <v>4</v>
      </c>
      <c r="AB15" s="97">
        <f t="shared" ref="AB15:AB34" si="4">SUM(K15,V15)</f>
        <v>40</v>
      </c>
    </row>
    <row r="16" spans="1:28" s="35" customFormat="1" ht="42" thickTop="1">
      <c r="A16" s="62">
        <v>3</v>
      </c>
      <c r="B16" s="137" t="s">
        <v>122</v>
      </c>
      <c r="C16" s="162" t="s">
        <v>219</v>
      </c>
      <c r="D16" s="30">
        <v>5</v>
      </c>
      <c r="E16" s="77"/>
      <c r="F16" s="30">
        <v>10</v>
      </c>
      <c r="G16" s="30"/>
      <c r="H16" s="30"/>
      <c r="I16" s="30"/>
      <c r="J16" s="30"/>
      <c r="K16" s="159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7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8">
        <f t="shared" si="2"/>
        <v>50</v>
      </c>
      <c r="AA16" s="66">
        <f t="shared" si="3"/>
        <v>2</v>
      </c>
      <c r="AB16" s="97">
        <f t="shared" si="4"/>
        <v>20</v>
      </c>
    </row>
    <row r="17" spans="1:28" ht="23.25" customHeight="1">
      <c r="A17" s="71">
        <v>4</v>
      </c>
      <c r="B17" s="72" t="s">
        <v>61</v>
      </c>
      <c r="C17" s="64" t="s">
        <v>196</v>
      </c>
      <c r="D17" s="18">
        <v>15</v>
      </c>
      <c r="E17" s="27"/>
      <c r="F17" s="18"/>
      <c r="G17" s="18"/>
      <c r="H17" s="18"/>
      <c r="I17" s="18"/>
      <c r="J17" s="18"/>
      <c r="K17" s="159">
        <v>10</v>
      </c>
      <c r="L17" s="32">
        <f t="shared" si="0"/>
        <v>25</v>
      </c>
      <c r="M17" s="156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56"/>
      <c r="Y17" s="32"/>
      <c r="Z17" s="75">
        <f t="shared" si="2"/>
        <v>25</v>
      </c>
      <c r="AA17" s="157">
        <f t="shared" si="3"/>
        <v>1</v>
      </c>
      <c r="AB17" s="97">
        <f t="shared" si="4"/>
        <v>10</v>
      </c>
    </row>
    <row r="18" spans="1:28" ht="25.5" customHeight="1">
      <c r="A18" s="71">
        <v>5</v>
      </c>
      <c r="B18" s="72" t="s">
        <v>92</v>
      </c>
      <c r="C18" s="73" t="s">
        <v>93</v>
      </c>
      <c r="D18" s="18">
        <v>15</v>
      </c>
      <c r="E18" s="18">
        <v>30</v>
      </c>
      <c r="F18" s="18"/>
      <c r="G18" s="18"/>
      <c r="H18" s="18"/>
      <c r="I18" s="18"/>
      <c r="J18" s="18"/>
      <c r="K18" s="159">
        <v>30</v>
      </c>
      <c r="L18" s="32">
        <f t="shared" si="0"/>
        <v>75</v>
      </c>
      <c r="M18" s="156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56">
        <v>2</v>
      </c>
      <c r="Y18" s="156" t="s">
        <v>2</v>
      </c>
      <c r="Z18" s="75">
        <f t="shared" si="2"/>
        <v>150</v>
      </c>
      <c r="AA18" s="157">
        <f t="shared" si="3"/>
        <v>4</v>
      </c>
      <c r="AB18" s="97">
        <f t="shared" si="4"/>
        <v>60</v>
      </c>
    </row>
    <row r="19" spans="1:28" ht="22.5" customHeight="1">
      <c r="A19" s="71">
        <v>6</v>
      </c>
      <c r="B19" s="72" t="s">
        <v>121</v>
      </c>
      <c r="C19" s="132" t="s">
        <v>181</v>
      </c>
      <c r="D19" s="18">
        <v>10</v>
      </c>
      <c r="E19" s="27"/>
      <c r="F19" s="18">
        <v>20</v>
      </c>
      <c r="G19" s="18"/>
      <c r="H19" s="18"/>
      <c r="I19" s="18"/>
      <c r="J19" s="18"/>
      <c r="K19" s="159">
        <v>5</v>
      </c>
      <c r="L19" s="32">
        <f t="shared" si="0"/>
        <v>35</v>
      </c>
      <c r="M19" s="156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56">
        <v>2</v>
      </c>
      <c r="Y19" s="32" t="s">
        <v>3</v>
      </c>
      <c r="Z19" s="75">
        <f t="shared" si="2"/>
        <v>75</v>
      </c>
      <c r="AA19" s="157">
        <f t="shared" si="3"/>
        <v>3</v>
      </c>
      <c r="AB19" s="97">
        <f t="shared" si="4"/>
        <v>15</v>
      </c>
    </row>
    <row r="20" spans="1:28" ht="32.25" customHeight="1">
      <c r="A20" s="71">
        <v>7</v>
      </c>
      <c r="B20" s="72" t="s">
        <v>120</v>
      </c>
      <c r="C20" s="73" t="s">
        <v>131</v>
      </c>
      <c r="D20" s="18">
        <v>15</v>
      </c>
      <c r="E20" s="18">
        <v>30</v>
      </c>
      <c r="F20" s="18"/>
      <c r="G20" s="18"/>
      <c r="H20" s="18"/>
      <c r="I20" s="18"/>
      <c r="J20" s="18"/>
      <c r="K20" s="159">
        <v>30</v>
      </c>
      <c r="L20" s="32">
        <f t="shared" si="0"/>
        <v>75</v>
      </c>
      <c r="M20" s="156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56"/>
      <c r="Y20" s="32"/>
      <c r="Z20" s="75">
        <f t="shared" si="2"/>
        <v>75</v>
      </c>
      <c r="AA20" s="157">
        <f t="shared" si="3"/>
        <v>2</v>
      </c>
      <c r="AB20" s="97">
        <f t="shared" si="4"/>
        <v>30</v>
      </c>
    </row>
    <row r="21" spans="1:28" ht="24.75" customHeight="1">
      <c r="A21" s="71">
        <v>8</v>
      </c>
      <c r="B21" s="72" t="s">
        <v>119</v>
      </c>
      <c r="C21" s="73" t="s">
        <v>106</v>
      </c>
      <c r="D21" s="18">
        <v>15</v>
      </c>
      <c r="E21" s="27"/>
      <c r="F21" s="18">
        <v>15</v>
      </c>
      <c r="G21" s="18"/>
      <c r="H21" s="18"/>
      <c r="I21" s="18"/>
      <c r="J21" s="18"/>
      <c r="K21" s="159">
        <v>20</v>
      </c>
      <c r="L21" s="32">
        <f t="shared" si="0"/>
        <v>50</v>
      </c>
      <c r="M21" s="156">
        <v>2</v>
      </c>
      <c r="N21" s="156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56"/>
      <c r="Y21" s="32"/>
      <c r="Z21" s="75">
        <f t="shared" si="2"/>
        <v>50</v>
      </c>
      <c r="AA21" s="157">
        <f t="shared" si="3"/>
        <v>2</v>
      </c>
      <c r="AB21" s="97">
        <f t="shared" si="4"/>
        <v>20</v>
      </c>
    </row>
    <row r="22" spans="1:28" ht="27.6">
      <c r="A22" s="71">
        <v>9</v>
      </c>
      <c r="B22" s="72" t="s">
        <v>118</v>
      </c>
      <c r="C22" s="92" t="s">
        <v>125</v>
      </c>
      <c r="D22" s="18">
        <v>20</v>
      </c>
      <c r="E22" s="27"/>
      <c r="F22" s="18">
        <v>10</v>
      </c>
      <c r="G22" s="18"/>
      <c r="H22" s="18"/>
      <c r="I22" s="18"/>
      <c r="J22" s="18"/>
      <c r="K22" s="159">
        <v>15</v>
      </c>
      <c r="L22" s="32">
        <f t="shared" si="0"/>
        <v>45</v>
      </c>
      <c r="M22" s="156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56">
        <v>1</v>
      </c>
      <c r="Y22" s="32" t="s">
        <v>3</v>
      </c>
      <c r="Z22" s="75">
        <f t="shared" si="2"/>
        <v>75</v>
      </c>
      <c r="AA22" s="157">
        <f t="shared" si="3"/>
        <v>3</v>
      </c>
      <c r="AB22" s="97">
        <f t="shared" si="4"/>
        <v>30</v>
      </c>
    </row>
    <row r="23" spans="1:28" ht="24.75" customHeight="1">
      <c r="A23" s="71">
        <v>10</v>
      </c>
      <c r="B23" s="63" t="s">
        <v>117</v>
      </c>
      <c r="C23" s="64" t="s">
        <v>229</v>
      </c>
      <c r="D23" s="21">
        <v>15</v>
      </c>
      <c r="E23" s="21"/>
      <c r="F23" s="21">
        <v>15</v>
      </c>
      <c r="G23" s="21"/>
      <c r="H23" s="21"/>
      <c r="I23" s="21"/>
      <c r="J23" s="21"/>
      <c r="K23" s="159">
        <v>20</v>
      </c>
      <c r="L23" s="32">
        <f t="shared" si="0"/>
        <v>50</v>
      </c>
      <c r="M23" s="156">
        <v>2</v>
      </c>
      <c r="N23" s="156" t="s">
        <v>2</v>
      </c>
      <c r="O23" s="27"/>
      <c r="P23" s="19"/>
      <c r="Q23" s="19"/>
      <c r="R23" s="19"/>
      <c r="S23" s="19"/>
      <c r="T23" s="19"/>
      <c r="U23" s="19"/>
      <c r="V23" s="19"/>
      <c r="W23" s="32"/>
      <c r="X23" s="156"/>
      <c r="Y23" s="27"/>
      <c r="Z23" s="75">
        <f>SUM(L23)</f>
        <v>50</v>
      </c>
      <c r="AA23" s="157">
        <f>SUM(M23)</f>
        <v>2</v>
      </c>
      <c r="AB23" s="97">
        <f t="shared" si="4"/>
        <v>20</v>
      </c>
    </row>
    <row r="24" spans="1:28" ht="26.25" customHeight="1">
      <c r="A24" s="71">
        <v>11</v>
      </c>
      <c r="B24" s="63" t="s">
        <v>116</v>
      </c>
      <c r="C24" s="64" t="s">
        <v>129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159">
        <v>15</v>
      </c>
      <c r="L24" s="32">
        <f t="shared" si="0"/>
        <v>60</v>
      </c>
      <c r="M24" s="156">
        <v>2</v>
      </c>
      <c r="N24" s="156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56"/>
      <c r="Y24" s="32"/>
      <c r="Z24" s="75">
        <f>SUM(L24)</f>
        <v>60</v>
      </c>
      <c r="AA24" s="157">
        <f>SUM(M24)</f>
        <v>2</v>
      </c>
      <c r="AB24" s="97">
        <f t="shared" si="4"/>
        <v>15</v>
      </c>
    </row>
    <row r="25" spans="1:28" ht="21.75" customHeight="1">
      <c r="A25" s="71">
        <v>12</v>
      </c>
      <c r="B25" s="72" t="s">
        <v>115</v>
      </c>
      <c r="C25" s="73" t="s">
        <v>165</v>
      </c>
      <c r="D25" s="18">
        <v>20</v>
      </c>
      <c r="E25" s="27"/>
      <c r="F25" s="18">
        <v>10</v>
      </c>
      <c r="G25" s="18"/>
      <c r="H25" s="18"/>
      <c r="I25" s="18"/>
      <c r="J25" s="18"/>
      <c r="K25" s="159">
        <v>30</v>
      </c>
      <c r="L25" s="32">
        <f t="shared" si="0"/>
        <v>60</v>
      </c>
      <c r="M25" s="156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56"/>
      <c r="Y25" s="32"/>
      <c r="Z25" s="75">
        <f t="shared" ref="Z25:Z31" si="5">SUM(D25:K25)+SUM(O25:V25)</f>
        <v>60</v>
      </c>
      <c r="AA25" s="157">
        <f t="shared" ref="AA25:AA31" si="6">SUM(M25+X25)</f>
        <v>2</v>
      </c>
      <c r="AB25" s="97">
        <f t="shared" si="4"/>
        <v>30</v>
      </c>
    </row>
    <row r="26" spans="1:28" ht="21.75" customHeight="1">
      <c r="A26" s="71">
        <v>13</v>
      </c>
      <c r="B26" s="72" t="s">
        <v>114</v>
      </c>
      <c r="C26" s="64" t="s">
        <v>173</v>
      </c>
      <c r="D26" s="18"/>
      <c r="E26" s="27"/>
      <c r="F26" s="18"/>
      <c r="G26" s="18"/>
      <c r="H26" s="18"/>
      <c r="I26" s="18"/>
      <c r="J26" s="18"/>
      <c r="K26" s="66"/>
      <c r="L26" s="32"/>
      <c r="M26" s="156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56">
        <v>2</v>
      </c>
      <c r="Y26" s="32" t="s">
        <v>3</v>
      </c>
      <c r="Z26" s="75">
        <f t="shared" si="5"/>
        <v>60</v>
      </c>
      <c r="AA26" s="157">
        <f t="shared" si="6"/>
        <v>2</v>
      </c>
      <c r="AB26" s="97">
        <f t="shared" si="4"/>
        <v>15</v>
      </c>
    </row>
    <row r="27" spans="1:28" ht="22.5" customHeight="1">
      <c r="A27" s="71">
        <v>14</v>
      </c>
      <c r="B27" s="72" t="s">
        <v>52</v>
      </c>
      <c r="C27" s="73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56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56">
        <v>1</v>
      </c>
      <c r="Y27" s="32" t="s">
        <v>3</v>
      </c>
      <c r="Z27" s="75">
        <f t="shared" si="5"/>
        <v>35</v>
      </c>
      <c r="AA27" s="157">
        <f t="shared" si="6"/>
        <v>1</v>
      </c>
      <c r="AB27" s="97">
        <f t="shared" si="4"/>
        <v>5</v>
      </c>
    </row>
    <row r="28" spans="1:28" ht="24" customHeight="1">
      <c r="A28" s="71">
        <v>15</v>
      </c>
      <c r="B28" s="72" t="s">
        <v>72</v>
      </c>
      <c r="C28" s="73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56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56">
        <v>2</v>
      </c>
      <c r="Y28" s="156" t="s">
        <v>2</v>
      </c>
      <c r="Z28" s="75">
        <f t="shared" si="5"/>
        <v>100</v>
      </c>
      <c r="AA28" s="157">
        <f t="shared" si="6"/>
        <v>4</v>
      </c>
      <c r="AB28" s="97">
        <f t="shared" si="4"/>
        <v>40</v>
      </c>
    </row>
    <row r="29" spans="1:28" ht="27" customHeight="1">
      <c r="A29" s="71">
        <v>16</v>
      </c>
      <c r="B29" s="72" t="s">
        <v>65</v>
      </c>
      <c r="C29" s="64" t="s">
        <v>186</v>
      </c>
      <c r="D29" s="18"/>
      <c r="E29" s="27"/>
      <c r="F29" s="18"/>
      <c r="G29" s="18"/>
      <c r="H29" s="18"/>
      <c r="I29" s="18"/>
      <c r="J29" s="18"/>
      <c r="K29" s="156"/>
      <c r="L29" s="32"/>
      <c r="M29" s="156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56">
        <v>1</v>
      </c>
      <c r="Y29" s="32" t="s">
        <v>3</v>
      </c>
      <c r="Z29" s="75">
        <f t="shared" si="5"/>
        <v>40</v>
      </c>
      <c r="AA29" s="157">
        <f t="shared" si="6"/>
        <v>1</v>
      </c>
      <c r="AB29" s="97">
        <f t="shared" si="4"/>
        <v>10</v>
      </c>
    </row>
    <row r="30" spans="1:28" ht="29.25" customHeight="1">
      <c r="A30" s="71">
        <v>17</v>
      </c>
      <c r="B30" s="72" t="s">
        <v>213</v>
      </c>
      <c r="C30" s="73"/>
      <c r="D30" s="18">
        <v>60</v>
      </c>
      <c r="E30" s="27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56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56">
        <v>6</v>
      </c>
      <c r="Y30" s="32" t="s">
        <v>3</v>
      </c>
      <c r="Z30" s="75">
        <f t="shared" si="5"/>
        <v>270</v>
      </c>
      <c r="AA30" s="157">
        <f t="shared" si="6"/>
        <v>12</v>
      </c>
      <c r="AB30" s="97">
        <f t="shared" si="4"/>
        <v>150</v>
      </c>
    </row>
    <row r="31" spans="1:28" ht="78" customHeight="1">
      <c r="A31" s="71">
        <v>18</v>
      </c>
      <c r="B31" s="72" t="s">
        <v>132</v>
      </c>
      <c r="C31" s="73" t="s">
        <v>212</v>
      </c>
      <c r="D31" s="18"/>
      <c r="E31" s="18"/>
      <c r="F31" s="18"/>
      <c r="G31" s="18"/>
      <c r="H31" s="18"/>
      <c r="I31" s="18"/>
      <c r="J31" s="18"/>
      <c r="K31" s="66"/>
      <c r="L31" s="32"/>
      <c r="M31" s="156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56">
        <v>6</v>
      </c>
      <c r="Y31" s="32" t="s">
        <v>3</v>
      </c>
      <c r="Z31" s="75">
        <f t="shared" si="5"/>
        <v>150</v>
      </c>
      <c r="AA31" s="157">
        <f t="shared" si="6"/>
        <v>6</v>
      </c>
      <c r="AB31" s="97">
        <f t="shared" si="4"/>
        <v>30</v>
      </c>
    </row>
    <row r="32" spans="1:28" ht="19.5" customHeight="1" thickBot="1">
      <c r="A32" s="71"/>
      <c r="B32" s="135" t="s">
        <v>182</v>
      </c>
      <c r="C32" s="140"/>
      <c r="D32" s="18"/>
      <c r="E32" s="27"/>
      <c r="F32" s="18"/>
      <c r="G32" s="18"/>
      <c r="H32" s="18"/>
      <c r="I32" s="18"/>
      <c r="J32" s="18"/>
      <c r="K32" s="66"/>
      <c r="L32" s="32"/>
      <c r="M32" s="104"/>
      <c r="N32" s="32"/>
      <c r="O32" s="19"/>
      <c r="P32" s="19"/>
      <c r="Q32" s="19"/>
      <c r="R32" s="19"/>
      <c r="S32" s="18"/>
      <c r="T32" s="18"/>
      <c r="U32" s="18"/>
      <c r="V32" s="109"/>
      <c r="W32" s="32"/>
      <c r="X32" s="104"/>
      <c r="Y32" s="104"/>
      <c r="Z32" s="75"/>
      <c r="AA32" s="112"/>
      <c r="AB32" s="70"/>
    </row>
    <row r="33" spans="1:32" s="42" customFormat="1" ht="30" customHeight="1" thickTop="1">
      <c r="A33" s="138">
        <v>19</v>
      </c>
      <c r="B33" s="143" t="s">
        <v>113</v>
      </c>
      <c r="C33" s="144" t="s">
        <v>126</v>
      </c>
      <c r="D33" s="139"/>
      <c r="E33" s="163"/>
      <c r="F33" s="21">
        <v>45</v>
      </c>
      <c r="G33" s="30"/>
      <c r="H33" s="30"/>
      <c r="I33" s="30"/>
      <c r="J33" s="30"/>
      <c r="K33" s="30">
        <v>40</v>
      </c>
      <c r="L33" s="32">
        <f t="shared" si="0"/>
        <v>85</v>
      </c>
      <c r="M33" s="66">
        <v>3</v>
      </c>
      <c r="N33" s="30" t="s">
        <v>3</v>
      </c>
      <c r="O33" s="21"/>
      <c r="P33" s="163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8">
        <f t="shared" ref="Z33:Z34" si="7">SUM(D33:K33)+SUM(O33:V33)</f>
        <v>175</v>
      </c>
      <c r="AA33" s="66">
        <v>7</v>
      </c>
      <c r="AB33" s="66">
        <f t="shared" si="4"/>
        <v>85</v>
      </c>
      <c r="AC33" s="164"/>
      <c r="AD33" s="164"/>
      <c r="AE33" s="164"/>
      <c r="AF33" s="164"/>
    </row>
    <row r="34" spans="1:32" s="42" customFormat="1" ht="36.75" customHeight="1" thickBot="1">
      <c r="A34" s="138">
        <v>20</v>
      </c>
      <c r="B34" s="145" t="s">
        <v>112</v>
      </c>
      <c r="C34" s="146" t="s">
        <v>201</v>
      </c>
      <c r="D34" s="139"/>
      <c r="E34" s="30"/>
      <c r="F34" s="21">
        <v>45</v>
      </c>
      <c r="G34" s="30"/>
      <c r="H34" s="30"/>
      <c r="I34" s="30"/>
      <c r="J34" s="30"/>
      <c r="K34" s="30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8">
        <f t="shared" si="7"/>
        <v>175</v>
      </c>
      <c r="AA34" s="66">
        <v>7</v>
      </c>
      <c r="AB34" s="66">
        <f t="shared" si="4"/>
        <v>85</v>
      </c>
      <c r="AC34" s="164"/>
      <c r="AD34" s="164"/>
      <c r="AE34" s="164"/>
      <c r="AF34" s="164"/>
    </row>
    <row r="35" spans="1:32" ht="14.4" thickTop="1">
      <c r="A35" s="86"/>
      <c r="B35" s="141" t="s">
        <v>4</v>
      </c>
      <c r="C35" s="142"/>
      <c r="D35" s="104">
        <f>SUM(D15:D33)</f>
        <v>222</v>
      </c>
      <c r="E35" s="104">
        <f t="shared" ref="E35:K35" si="8">SUM(E15:E33)</f>
        <v>90</v>
      </c>
      <c r="F35" s="104">
        <f t="shared" si="8"/>
        <v>175</v>
      </c>
      <c r="G35" s="104">
        <f t="shared" si="8"/>
        <v>0</v>
      </c>
      <c r="H35" s="104">
        <f t="shared" si="8"/>
        <v>0</v>
      </c>
      <c r="I35" s="104">
        <f t="shared" si="8"/>
        <v>0</v>
      </c>
      <c r="J35" s="104">
        <f t="shared" si="8"/>
        <v>3</v>
      </c>
      <c r="K35" s="104">
        <f t="shared" si="8"/>
        <v>340</v>
      </c>
      <c r="L35" s="104">
        <f>SUM(D35:K35)</f>
        <v>830</v>
      </c>
      <c r="M35" s="104">
        <f>SUM(M15:M33)</f>
        <v>30</v>
      </c>
      <c r="N35" s="104"/>
      <c r="O35" s="104">
        <f>SUM(O15:O33)</f>
        <v>140</v>
      </c>
      <c r="P35" s="104">
        <f t="shared" ref="P35:V35" si="9">SUM(P15:P33)</f>
        <v>85</v>
      </c>
      <c r="Q35" s="104">
        <f t="shared" si="9"/>
        <v>140</v>
      </c>
      <c r="R35" s="104">
        <f t="shared" si="9"/>
        <v>0</v>
      </c>
      <c r="S35" s="104">
        <f t="shared" si="9"/>
        <v>0</v>
      </c>
      <c r="T35" s="104">
        <f t="shared" si="9"/>
        <v>120</v>
      </c>
      <c r="U35" s="104">
        <f t="shared" si="9"/>
        <v>0</v>
      </c>
      <c r="V35" s="104">
        <f t="shared" si="9"/>
        <v>285</v>
      </c>
      <c r="W35" s="104">
        <f>SUM(W15:W33)</f>
        <v>770</v>
      </c>
      <c r="X35" s="104">
        <f>SUM(X15:X33)</f>
        <v>30</v>
      </c>
      <c r="Y35" s="104"/>
      <c r="Z35" s="68">
        <f>SUM(Z15:Z33)</f>
        <v>1600</v>
      </c>
      <c r="AA35" s="112">
        <f>SUM(AA15:AA33)</f>
        <v>60</v>
      </c>
      <c r="AB35" s="70">
        <f>SUM(AB15:AB33)</f>
        <v>625</v>
      </c>
    </row>
    <row r="36" spans="1:32" ht="27.6">
      <c r="A36" s="86"/>
      <c r="B36" s="72" t="s">
        <v>175</v>
      </c>
      <c r="C36" s="73"/>
      <c r="D36" s="177">
        <f>SUM(D35:K35)</f>
        <v>830</v>
      </c>
      <c r="E36" s="177"/>
      <c r="F36" s="177"/>
      <c r="G36" s="177"/>
      <c r="H36" s="177"/>
      <c r="I36" s="177"/>
      <c r="J36" s="177"/>
      <c r="K36" s="177"/>
      <c r="L36" s="104"/>
      <c r="M36" s="104"/>
      <c r="N36" s="104"/>
      <c r="O36" s="177">
        <f>SUM(O35:V35)</f>
        <v>770</v>
      </c>
      <c r="P36" s="177"/>
      <c r="Q36" s="177"/>
      <c r="R36" s="177"/>
      <c r="S36" s="177"/>
      <c r="T36" s="177"/>
      <c r="U36" s="177"/>
      <c r="V36" s="177"/>
      <c r="W36" s="104"/>
      <c r="X36" s="104"/>
      <c r="Y36" s="104"/>
      <c r="Z36" s="75">
        <f>SUM(D36)+O36</f>
        <v>1600</v>
      </c>
      <c r="AA36" s="76"/>
      <c r="AB36" s="76"/>
    </row>
    <row r="37" spans="1:32" ht="13.8">
      <c r="A37" s="86"/>
      <c r="B37" s="87" t="s">
        <v>174</v>
      </c>
      <c r="C37" s="73"/>
      <c r="D37" s="177">
        <f>D36-K35</f>
        <v>490</v>
      </c>
      <c r="E37" s="177"/>
      <c r="F37" s="177"/>
      <c r="G37" s="177"/>
      <c r="H37" s="177"/>
      <c r="I37" s="177"/>
      <c r="J37" s="177"/>
      <c r="K37" s="177"/>
      <c r="L37" s="104"/>
      <c r="M37" s="104"/>
      <c r="N37" s="104"/>
      <c r="O37" s="177">
        <f>O36-V35</f>
        <v>485</v>
      </c>
      <c r="P37" s="177"/>
      <c r="Q37" s="177"/>
      <c r="R37" s="177"/>
      <c r="S37" s="177"/>
      <c r="T37" s="177"/>
      <c r="U37" s="177"/>
      <c r="V37" s="177"/>
      <c r="W37" s="104"/>
      <c r="X37" s="104"/>
      <c r="Y37" s="104"/>
      <c r="Z37" s="75">
        <f t="shared" ref="Z37" si="10">SUM(D37:K37)+SUM(O37:V37)</f>
        <v>975</v>
      </c>
      <c r="AA37" s="76"/>
      <c r="AB37" s="76"/>
    </row>
    <row r="38" spans="1:32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32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2" ht="13.8">
      <c r="B40" s="40" t="s">
        <v>188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2" ht="15" customHeight="1">
      <c r="A41" s="187" t="s">
        <v>0</v>
      </c>
      <c r="B41" s="187" t="s">
        <v>7</v>
      </c>
      <c r="C41" s="188" t="s">
        <v>6</v>
      </c>
      <c r="D41" s="189" t="s">
        <v>1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78" t="s">
        <v>177</v>
      </c>
      <c r="AA41" s="178" t="s">
        <v>179</v>
      </c>
      <c r="AB41" s="181" t="s">
        <v>180</v>
      </c>
    </row>
    <row r="42" spans="1:32" ht="15" customHeight="1">
      <c r="A42" s="187"/>
      <c r="B42" s="187"/>
      <c r="C42" s="188"/>
      <c r="D42" s="183" t="s">
        <v>46</v>
      </c>
      <c r="E42" s="183"/>
      <c r="F42" s="183"/>
      <c r="G42" s="183"/>
      <c r="H42" s="183"/>
      <c r="I42" s="183"/>
      <c r="J42" s="183"/>
      <c r="K42" s="183"/>
      <c r="L42" s="183"/>
      <c r="M42" s="183"/>
      <c r="N42" s="57"/>
      <c r="O42" s="183" t="s">
        <v>47</v>
      </c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79"/>
      <c r="AA42" s="180"/>
      <c r="AB42" s="182"/>
    </row>
    <row r="43" spans="1:32" ht="173.25" customHeight="1">
      <c r="A43" s="187"/>
      <c r="B43" s="187"/>
      <c r="C43" s="188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176</v>
      </c>
      <c r="M43" s="58" t="s">
        <v>178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176</v>
      </c>
      <c r="X43" s="58" t="s">
        <v>178</v>
      </c>
      <c r="Y43" s="61" t="s">
        <v>31</v>
      </c>
      <c r="Z43" s="179"/>
      <c r="AA43" s="180"/>
      <c r="AB43" s="182"/>
    </row>
    <row r="44" spans="1:32" ht="28.5" customHeight="1">
      <c r="A44" s="71">
        <v>1</v>
      </c>
      <c r="B44" s="93" t="s">
        <v>73</v>
      </c>
      <c r="C44" s="73" t="s">
        <v>106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4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4"/>
      <c r="Y44" s="32"/>
      <c r="Z44" s="75">
        <f t="shared" ref="Z44:Z53" si="12">SUM(D44:K44)+SUM(O44:V44)</f>
        <v>45</v>
      </c>
      <c r="AA44" s="94">
        <f t="shared" ref="AA44:AA53" si="13">SUM(M44+X44)</f>
        <v>2</v>
      </c>
      <c r="AB44" s="70">
        <v>25</v>
      </c>
    </row>
    <row r="45" spans="1:32" ht="25.5" customHeight="1">
      <c r="A45" s="71">
        <v>2</v>
      </c>
      <c r="B45" s="93" t="s">
        <v>71</v>
      </c>
      <c r="C45" s="95" t="s">
        <v>154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4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4"/>
      <c r="Y45" s="32"/>
      <c r="Z45" s="75">
        <f t="shared" si="12"/>
        <v>45</v>
      </c>
      <c r="AA45" s="94">
        <f t="shared" si="13"/>
        <v>2</v>
      </c>
      <c r="AB45" s="70">
        <v>25</v>
      </c>
    </row>
    <row r="46" spans="1:32" s="17" customFormat="1" ht="31.5" customHeight="1">
      <c r="A46" s="71">
        <v>3</v>
      </c>
      <c r="B46" s="96" t="s">
        <v>111</v>
      </c>
      <c r="C46" s="129" t="s">
        <v>190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8">
        <f t="shared" si="12"/>
        <v>45</v>
      </c>
      <c r="AA46" s="97">
        <f t="shared" si="13"/>
        <v>2</v>
      </c>
      <c r="AB46" s="70">
        <v>25</v>
      </c>
    </row>
    <row r="47" spans="1:32" ht="27.6">
      <c r="A47" s="71">
        <v>4</v>
      </c>
      <c r="B47" s="98" t="s">
        <v>110</v>
      </c>
      <c r="C47" s="99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0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0"/>
      <c r="Y47" s="29"/>
      <c r="Z47" s="101">
        <f t="shared" si="12"/>
        <v>45</v>
      </c>
      <c r="AA47" s="102">
        <f t="shared" si="13"/>
        <v>2</v>
      </c>
      <c r="AB47" s="70">
        <v>25</v>
      </c>
    </row>
    <row r="48" spans="1:32" ht="13.95" customHeight="1">
      <c r="A48" s="71">
        <v>5</v>
      </c>
      <c r="B48" s="98" t="s">
        <v>206</v>
      </c>
      <c r="C48" s="154" t="s">
        <v>207</v>
      </c>
      <c r="D48" s="18">
        <v>20</v>
      </c>
      <c r="E48" s="30"/>
      <c r="F48" s="29"/>
      <c r="G48" s="29"/>
      <c r="H48" s="29"/>
      <c r="I48" s="29"/>
      <c r="J48" s="29"/>
      <c r="K48" s="18">
        <v>25</v>
      </c>
      <c r="L48" s="29">
        <f t="shared" ref="L48" si="14">SUM(D48:K48)</f>
        <v>45</v>
      </c>
      <c r="M48" s="100">
        <v>2</v>
      </c>
      <c r="N48" s="29" t="s">
        <v>3</v>
      </c>
      <c r="O48" s="28"/>
      <c r="P48" s="28"/>
      <c r="Q48" s="28"/>
      <c r="R48" s="28"/>
      <c r="S48" s="28"/>
      <c r="T48" s="28"/>
      <c r="U48" s="28"/>
      <c r="V48" s="28"/>
      <c r="W48" s="29"/>
      <c r="X48" s="100"/>
      <c r="Y48" s="29"/>
      <c r="Z48" s="101">
        <f t="shared" ref="Z48" si="15">SUM(D48:K48)+SUM(O48:V48)</f>
        <v>45</v>
      </c>
      <c r="AA48" s="102">
        <f t="shared" ref="AA48" si="16">SUM(M48+X48)</f>
        <v>2</v>
      </c>
      <c r="AB48" s="70">
        <v>25</v>
      </c>
    </row>
    <row r="49" spans="1:28" ht="27" customHeight="1">
      <c r="A49" s="71">
        <v>6</v>
      </c>
      <c r="B49" s="93" t="s">
        <v>109</v>
      </c>
      <c r="C49" s="95" t="s">
        <v>50</v>
      </c>
      <c r="D49" s="103"/>
      <c r="E49" s="18"/>
      <c r="F49" s="18"/>
      <c r="G49" s="18"/>
      <c r="H49" s="18"/>
      <c r="I49" s="18"/>
      <c r="J49" s="18"/>
      <c r="K49" s="57"/>
      <c r="L49" s="32"/>
      <c r="M49" s="74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ref="W49:W53" si="17">SUM(O49:V49)</f>
        <v>45</v>
      </c>
      <c r="X49" s="74">
        <v>2</v>
      </c>
      <c r="Y49" s="32" t="s">
        <v>3</v>
      </c>
      <c r="Z49" s="75">
        <f t="shared" si="12"/>
        <v>45</v>
      </c>
      <c r="AA49" s="94">
        <f t="shared" si="13"/>
        <v>2</v>
      </c>
      <c r="AB49" s="70">
        <v>25</v>
      </c>
    </row>
    <row r="50" spans="1:28" ht="22.5" customHeight="1">
      <c r="A50" s="71">
        <v>7</v>
      </c>
      <c r="B50" s="93" t="s">
        <v>108</v>
      </c>
      <c r="C50" s="64" t="s">
        <v>187</v>
      </c>
      <c r="D50" s="103"/>
      <c r="E50" s="18"/>
      <c r="F50" s="18"/>
      <c r="G50" s="18"/>
      <c r="H50" s="18"/>
      <c r="I50" s="18"/>
      <c r="J50" s="18"/>
      <c r="K50" s="57"/>
      <c r="L50" s="32"/>
      <c r="M50" s="74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7"/>
        <v>45</v>
      </c>
      <c r="X50" s="74">
        <v>2</v>
      </c>
      <c r="Y50" s="32" t="s">
        <v>3</v>
      </c>
      <c r="Z50" s="75">
        <f t="shared" si="12"/>
        <v>45</v>
      </c>
      <c r="AA50" s="94">
        <f t="shared" si="13"/>
        <v>2</v>
      </c>
      <c r="AB50" s="70">
        <v>25</v>
      </c>
    </row>
    <row r="51" spans="1:28" ht="34.5" customHeight="1">
      <c r="A51" s="71">
        <v>8</v>
      </c>
      <c r="B51" s="167" t="s">
        <v>221</v>
      </c>
      <c r="C51" s="95" t="s">
        <v>205</v>
      </c>
      <c r="D51" s="103"/>
      <c r="E51" s="18"/>
      <c r="F51" s="18"/>
      <c r="G51" s="18"/>
      <c r="H51" s="18"/>
      <c r="I51" s="18"/>
      <c r="J51" s="18"/>
      <c r="K51" s="57"/>
      <c r="L51" s="32"/>
      <c r="M51" s="74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7"/>
        <v>45</v>
      </c>
      <c r="X51" s="74">
        <v>2</v>
      </c>
      <c r="Y51" s="30" t="s">
        <v>3</v>
      </c>
      <c r="Z51" s="75">
        <f t="shared" si="12"/>
        <v>45</v>
      </c>
      <c r="AA51" s="94">
        <f t="shared" si="13"/>
        <v>2</v>
      </c>
      <c r="AB51" s="70">
        <v>25</v>
      </c>
    </row>
    <row r="52" spans="1:28" ht="42" customHeight="1">
      <c r="A52" s="71">
        <v>9</v>
      </c>
      <c r="B52" s="98" t="s">
        <v>130</v>
      </c>
      <c r="C52" s="73" t="s">
        <v>156</v>
      </c>
      <c r="D52" s="103"/>
      <c r="E52" s="18"/>
      <c r="F52" s="18"/>
      <c r="G52" s="18"/>
      <c r="H52" s="18"/>
      <c r="I52" s="18"/>
      <c r="J52" s="18"/>
      <c r="K52" s="166"/>
      <c r="L52" s="32"/>
      <c r="M52" s="165"/>
      <c r="N52" s="32"/>
      <c r="O52" s="18">
        <v>20</v>
      </c>
      <c r="P52" s="19"/>
      <c r="Q52" s="19"/>
      <c r="R52" s="19"/>
      <c r="S52" s="19"/>
      <c r="T52" s="19"/>
      <c r="U52" s="19"/>
      <c r="V52" s="19">
        <v>25</v>
      </c>
      <c r="W52" s="32">
        <f t="shared" ref="W52" si="18">SUM(O52:V52)</f>
        <v>45</v>
      </c>
      <c r="X52" s="165">
        <v>2</v>
      </c>
      <c r="Y52" s="29" t="s">
        <v>3</v>
      </c>
      <c r="Z52" s="75">
        <f t="shared" ref="Z52" si="19">SUM(D52:K52)+SUM(O52:V52)</f>
        <v>45</v>
      </c>
      <c r="AA52" s="94">
        <f t="shared" ref="AA52" si="20">SUM(M52+X52)</f>
        <v>2</v>
      </c>
      <c r="AB52" s="70">
        <v>25</v>
      </c>
    </row>
    <row r="53" spans="1:28" ht="42.6" customHeight="1">
      <c r="A53" s="71">
        <v>10</v>
      </c>
      <c r="B53" s="168" t="s">
        <v>222</v>
      </c>
      <c r="C53" s="169" t="s">
        <v>223</v>
      </c>
      <c r="D53" s="103"/>
      <c r="E53" s="18"/>
      <c r="F53" s="18"/>
      <c r="G53" s="18"/>
      <c r="H53" s="18"/>
      <c r="I53" s="18"/>
      <c r="J53" s="18"/>
      <c r="K53" s="57"/>
      <c r="L53" s="32"/>
      <c r="M53" s="74"/>
      <c r="N53" s="32"/>
      <c r="O53" s="18">
        <v>20</v>
      </c>
      <c r="P53" s="19"/>
      <c r="Q53" s="19"/>
      <c r="R53" s="19"/>
      <c r="S53" s="19"/>
      <c r="T53" s="19"/>
      <c r="U53" s="19"/>
      <c r="V53" s="19">
        <v>25</v>
      </c>
      <c r="W53" s="32">
        <f t="shared" si="17"/>
        <v>45</v>
      </c>
      <c r="X53" s="74">
        <v>2</v>
      </c>
      <c r="Y53" s="29" t="s">
        <v>3</v>
      </c>
      <c r="Z53" s="75">
        <f t="shared" si="12"/>
        <v>45</v>
      </c>
      <c r="AA53" s="94">
        <f t="shared" si="13"/>
        <v>2</v>
      </c>
      <c r="AB53" s="70">
        <v>25</v>
      </c>
    </row>
    <row r="55" spans="1:28" ht="13.8">
      <c r="M55" s="24" t="s">
        <v>35</v>
      </c>
    </row>
  </sheetData>
  <mergeCells count="30">
    <mergeCell ref="AB10:AB12"/>
    <mergeCell ref="AA41:AA43"/>
    <mergeCell ref="D42:M42"/>
    <mergeCell ref="O42:Y42"/>
    <mergeCell ref="D37:K37"/>
    <mergeCell ref="O37:V37"/>
    <mergeCell ref="AA10:AA12"/>
    <mergeCell ref="AB41:AB43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60"/>
  <sheetViews>
    <sheetView view="pageBreakPreview" zoomScaleSheetLayoutView="100" workbookViewId="0">
      <selection activeCell="C10" sqref="C10:C12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88" t="s">
        <v>8</v>
      </c>
      <c r="C1" s="53" t="s">
        <v>38</v>
      </c>
      <c r="D1" s="12"/>
      <c r="E1" s="12"/>
      <c r="F1" s="56" t="s">
        <v>12</v>
      </c>
      <c r="G1" s="184" t="s">
        <v>21</v>
      </c>
      <c r="H1" s="186"/>
      <c r="I1" s="186"/>
      <c r="J1" s="186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88" t="s">
        <v>9</v>
      </c>
      <c r="C2" s="52" t="s">
        <v>74</v>
      </c>
      <c r="D2" s="12"/>
      <c r="E2" s="12"/>
      <c r="F2" s="56" t="s">
        <v>13</v>
      </c>
      <c r="G2" s="184" t="s">
        <v>27</v>
      </c>
      <c r="H2" s="185"/>
      <c r="I2" s="185"/>
      <c r="J2" s="18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88" t="s">
        <v>30</v>
      </c>
      <c r="C3" s="53" t="s">
        <v>39</v>
      </c>
      <c r="D3" s="12"/>
      <c r="E3" s="12"/>
      <c r="F3" s="56" t="s">
        <v>19</v>
      </c>
      <c r="G3" s="184" t="s">
        <v>22</v>
      </c>
      <c r="H3" s="185"/>
      <c r="I3" s="185"/>
      <c r="J3" s="18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84" t="s">
        <v>23</v>
      </c>
      <c r="H4" s="185"/>
      <c r="I4" s="185"/>
      <c r="J4" s="18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88" t="s">
        <v>34</v>
      </c>
      <c r="C5" s="127" t="s">
        <v>51</v>
      </c>
      <c r="D5" s="12"/>
      <c r="E5" s="12"/>
      <c r="F5" s="56" t="s">
        <v>16</v>
      </c>
      <c r="G5" s="184" t="s">
        <v>24</v>
      </c>
      <c r="H5" s="185"/>
      <c r="I5" s="185"/>
      <c r="J5" s="18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88" t="s">
        <v>28</v>
      </c>
      <c r="C6" s="53" t="s">
        <v>37</v>
      </c>
      <c r="D6" s="12"/>
      <c r="E6" s="12"/>
      <c r="F6" s="56" t="s">
        <v>17</v>
      </c>
      <c r="G6" s="184" t="s">
        <v>25</v>
      </c>
      <c r="H6" s="185"/>
      <c r="I6" s="185"/>
      <c r="J6" s="18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88" t="s">
        <v>10</v>
      </c>
      <c r="C7" s="52" t="s">
        <v>66</v>
      </c>
      <c r="D7" s="12"/>
      <c r="E7" s="12"/>
      <c r="F7" s="56" t="s">
        <v>18</v>
      </c>
      <c r="G7" s="184" t="s">
        <v>5</v>
      </c>
      <c r="H7" s="185"/>
      <c r="I7" s="185"/>
      <c r="J7" s="18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88" t="s">
        <v>11</v>
      </c>
      <c r="C8" s="52" t="s">
        <v>228</v>
      </c>
      <c r="D8" s="12"/>
      <c r="E8" s="12"/>
      <c r="F8" s="56" t="s">
        <v>29</v>
      </c>
      <c r="G8" s="184" t="s">
        <v>26</v>
      </c>
      <c r="H8" s="186"/>
      <c r="I8" s="186"/>
      <c r="J8" s="18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90" t="s">
        <v>0</v>
      </c>
      <c r="B10" s="187" t="s">
        <v>7</v>
      </c>
      <c r="C10" s="188" t="s">
        <v>6</v>
      </c>
      <c r="D10" s="189" t="s">
        <v>1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78" t="s">
        <v>177</v>
      </c>
      <c r="AA10" s="178" t="s">
        <v>179</v>
      </c>
      <c r="AB10" s="181" t="s">
        <v>180</v>
      </c>
    </row>
    <row r="11" spans="1:28" ht="15" customHeight="1" thickBot="1">
      <c r="A11" s="190"/>
      <c r="B11" s="187"/>
      <c r="C11" s="188"/>
      <c r="D11" s="183" t="s">
        <v>67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09"/>
      <c r="O11" s="183" t="s">
        <v>68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346.8" thickBot="1">
      <c r="A12" s="190"/>
      <c r="B12" s="187"/>
      <c r="C12" s="18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105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176</v>
      </c>
      <c r="X12" s="58" t="s">
        <v>178</v>
      </c>
      <c r="Y12" s="105" t="s">
        <v>31</v>
      </c>
      <c r="Z12" s="179"/>
      <c r="AA12" s="180"/>
      <c r="AB12" s="182"/>
    </row>
    <row r="13" spans="1:28" ht="31.5" customHeight="1">
      <c r="A13" s="114"/>
      <c r="B13" s="52" t="s">
        <v>133</v>
      </c>
      <c r="C13" s="111"/>
      <c r="D13" s="58"/>
      <c r="E13" s="58"/>
      <c r="F13" s="58"/>
      <c r="G13" s="58"/>
      <c r="H13" s="58"/>
      <c r="I13" s="58"/>
      <c r="J13" s="58"/>
      <c r="K13" s="59"/>
      <c r="L13" s="58"/>
      <c r="M13" s="91"/>
      <c r="N13" s="105"/>
      <c r="O13" s="58"/>
      <c r="P13" s="58"/>
      <c r="Q13" s="58"/>
      <c r="R13" s="58"/>
      <c r="S13" s="58"/>
      <c r="T13" s="58"/>
      <c r="U13" s="58"/>
      <c r="V13" s="120"/>
      <c r="W13" s="58"/>
      <c r="X13" s="91"/>
      <c r="Y13" s="105"/>
      <c r="Z13" s="106"/>
      <c r="AA13" s="107"/>
      <c r="AB13" s="70"/>
    </row>
    <row r="14" spans="1:28" ht="28.5" customHeight="1">
      <c r="A14" s="115">
        <v>1</v>
      </c>
      <c r="B14" s="96" t="s">
        <v>159</v>
      </c>
      <c r="C14" s="64" t="s">
        <v>99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4">
        <v>3</v>
      </c>
      <c r="N14" s="104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4"/>
      <c r="Y14" s="32"/>
      <c r="Z14" s="75">
        <f t="shared" ref="Z14:Z22" si="1">SUM(D14:K14)+SUM(O14:V14)</f>
        <v>85</v>
      </c>
      <c r="AA14" s="94">
        <f t="shared" ref="AA14:AA22" si="2">SUM(M14+X14)</f>
        <v>3</v>
      </c>
      <c r="AB14" s="70">
        <f>SUM(K14,V14)</f>
        <v>25</v>
      </c>
    </row>
    <row r="15" spans="1:28" ht="30.75" customHeight="1">
      <c r="A15" s="116">
        <v>2</v>
      </c>
      <c r="B15" s="96" t="s">
        <v>134</v>
      </c>
      <c r="C15" s="64" t="s">
        <v>226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4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4">
        <v>3</v>
      </c>
      <c r="Y15" s="104" t="s">
        <v>2</v>
      </c>
      <c r="Z15" s="75">
        <f t="shared" si="1"/>
        <v>140</v>
      </c>
      <c r="AA15" s="94">
        <f t="shared" si="2"/>
        <v>5</v>
      </c>
      <c r="AB15" s="70">
        <f t="shared" ref="AB15:AB37" si="4">SUM(K15,V15)</f>
        <v>50</v>
      </c>
    </row>
    <row r="16" spans="1:28" ht="30.75" customHeight="1">
      <c r="A16" s="116">
        <v>3</v>
      </c>
      <c r="B16" s="96" t="s">
        <v>135</v>
      </c>
      <c r="C16" s="64" t="s">
        <v>220</v>
      </c>
      <c r="D16" s="18"/>
      <c r="E16" s="27"/>
      <c r="F16" s="18"/>
      <c r="G16" s="18"/>
      <c r="H16" s="18"/>
      <c r="I16" s="18"/>
      <c r="J16" s="18"/>
      <c r="K16" s="65"/>
      <c r="L16" s="32"/>
      <c r="M16" s="104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4">
        <v>1</v>
      </c>
      <c r="Y16" s="32" t="s">
        <v>3</v>
      </c>
      <c r="Z16" s="75">
        <f t="shared" si="1"/>
        <v>25</v>
      </c>
      <c r="AA16" s="94">
        <f t="shared" si="2"/>
        <v>1</v>
      </c>
      <c r="AB16" s="70">
        <f t="shared" si="4"/>
        <v>10</v>
      </c>
    </row>
    <row r="17" spans="1:28" ht="33" customHeight="1">
      <c r="A17" s="116">
        <v>4</v>
      </c>
      <c r="B17" s="122" t="s">
        <v>136</v>
      </c>
      <c r="C17" s="64" t="s">
        <v>166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4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4"/>
      <c r="Y17" s="32"/>
      <c r="Z17" s="75">
        <f t="shared" si="1"/>
        <v>25</v>
      </c>
      <c r="AA17" s="94">
        <f t="shared" si="2"/>
        <v>1</v>
      </c>
      <c r="AB17" s="70">
        <f t="shared" si="4"/>
        <v>10</v>
      </c>
    </row>
    <row r="18" spans="1:28" ht="27.6">
      <c r="A18" s="116">
        <v>5</v>
      </c>
      <c r="B18" s="69" t="s">
        <v>160</v>
      </c>
      <c r="C18" s="64" t="s">
        <v>152</v>
      </c>
      <c r="D18" s="18"/>
      <c r="E18" s="27"/>
      <c r="F18" s="18"/>
      <c r="G18" s="18"/>
      <c r="H18" s="18"/>
      <c r="I18" s="18"/>
      <c r="J18" s="18"/>
      <c r="K18" s="65"/>
      <c r="L18" s="32"/>
      <c r="M18" s="104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4">
        <v>1</v>
      </c>
      <c r="Y18" s="32" t="s">
        <v>3</v>
      </c>
      <c r="Z18" s="75">
        <f>SUM(D18:K18)+SUM(O18:V18)</f>
        <v>25</v>
      </c>
      <c r="AA18" s="94">
        <f t="shared" si="2"/>
        <v>1</v>
      </c>
      <c r="AB18" s="70">
        <f t="shared" si="4"/>
        <v>10</v>
      </c>
    </row>
    <row r="19" spans="1:28" ht="23.25" customHeight="1">
      <c r="A19" s="116">
        <v>6</v>
      </c>
      <c r="B19" s="96" t="s">
        <v>137</v>
      </c>
      <c r="C19" s="73" t="s">
        <v>210</v>
      </c>
      <c r="D19" s="30"/>
      <c r="E19" s="77"/>
      <c r="F19" s="30"/>
      <c r="G19" s="30"/>
      <c r="H19" s="30"/>
      <c r="I19" s="30"/>
      <c r="J19" s="30"/>
      <c r="K19" s="65"/>
      <c r="L19" s="32"/>
      <c r="M19" s="104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4">
        <v>1</v>
      </c>
      <c r="Y19" s="32" t="s">
        <v>3</v>
      </c>
      <c r="Z19" s="75">
        <f t="shared" si="1"/>
        <v>25</v>
      </c>
      <c r="AA19" s="94">
        <f t="shared" si="2"/>
        <v>1</v>
      </c>
      <c r="AB19" s="70">
        <f t="shared" si="4"/>
        <v>10</v>
      </c>
    </row>
    <row r="20" spans="1:28" ht="23.25" customHeight="1">
      <c r="A20" s="116">
        <v>7</v>
      </c>
      <c r="B20" s="96" t="s">
        <v>138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4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4"/>
      <c r="Y20" s="103"/>
      <c r="Z20" s="75">
        <f t="shared" si="1"/>
        <v>25</v>
      </c>
      <c r="AA20" s="94">
        <f t="shared" si="2"/>
        <v>1</v>
      </c>
      <c r="AB20" s="70">
        <f t="shared" si="4"/>
        <v>10</v>
      </c>
    </row>
    <row r="21" spans="1:28" ht="24" customHeight="1">
      <c r="A21" s="116">
        <v>8</v>
      </c>
      <c r="B21" s="83" t="s">
        <v>139</v>
      </c>
      <c r="C21" s="73" t="s">
        <v>227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4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4"/>
      <c r="Y21" s="32"/>
      <c r="Z21" s="75">
        <f t="shared" si="1"/>
        <v>50</v>
      </c>
      <c r="AA21" s="94">
        <f t="shared" si="2"/>
        <v>2</v>
      </c>
      <c r="AB21" s="70">
        <f t="shared" si="4"/>
        <v>20</v>
      </c>
    </row>
    <row r="22" spans="1:28" ht="25.5" customHeight="1">
      <c r="A22" s="116">
        <v>9</v>
      </c>
      <c r="B22" s="83" t="s">
        <v>140</v>
      </c>
      <c r="C22" s="73" t="s">
        <v>216</v>
      </c>
      <c r="D22" s="18"/>
      <c r="E22" s="27"/>
      <c r="F22" s="18"/>
      <c r="G22" s="18"/>
      <c r="H22" s="18"/>
      <c r="I22" s="18"/>
      <c r="J22" s="18"/>
      <c r="K22" s="65"/>
      <c r="L22" s="32"/>
      <c r="M22" s="104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4">
        <v>2</v>
      </c>
      <c r="Y22" s="32" t="s">
        <v>3</v>
      </c>
      <c r="Z22" s="75">
        <f t="shared" si="1"/>
        <v>50</v>
      </c>
      <c r="AA22" s="94">
        <f t="shared" si="2"/>
        <v>2</v>
      </c>
      <c r="AB22" s="70">
        <f t="shared" si="4"/>
        <v>20</v>
      </c>
    </row>
    <row r="23" spans="1:28" s="35" customFormat="1" ht="30" customHeight="1">
      <c r="A23" s="117">
        <v>10</v>
      </c>
      <c r="B23" s="63" t="s">
        <v>161</v>
      </c>
      <c r="C23" s="64" t="s">
        <v>153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8">
        <f>SUM(L23)</f>
        <v>25</v>
      </c>
      <c r="AA23" s="97">
        <f>SUM(M23)</f>
        <v>1</v>
      </c>
      <c r="AB23" s="70">
        <f t="shared" si="4"/>
        <v>10</v>
      </c>
    </row>
    <row r="24" spans="1:28" ht="30" customHeight="1">
      <c r="A24" s="117">
        <v>11</v>
      </c>
      <c r="B24" s="63" t="s">
        <v>200</v>
      </c>
      <c r="C24" s="64" t="s">
        <v>106</v>
      </c>
      <c r="D24" s="30"/>
      <c r="E24" s="77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8">
        <f>SUM(D24:K24)+SUM(O24:V24)</f>
        <v>25</v>
      </c>
      <c r="AA24" s="97">
        <f>SUM(M24+X24)</f>
        <v>1</v>
      </c>
      <c r="AB24" s="70">
        <f t="shared" si="4"/>
        <v>10</v>
      </c>
    </row>
    <row r="25" spans="1:28" ht="31.5" customHeight="1">
      <c r="A25" s="116">
        <v>12</v>
      </c>
      <c r="B25" s="83" t="s">
        <v>100</v>
      </c>
      <c r="C25" s="73" t="s">
        <v>203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4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4"/>
      <c r="Y25" s="32"/>
      <c r="Z25" s="75">
        <f>SUM(D25:K25)+SUM(O25:V25)</f>
        <v>50</v>
      </c>
      <c r="AA25" s="94">
        <f>SUM(M25+X25)</f>
        <v>2</v>
      </c>
      <c r="AB25" s="70">
        <f t="shared" si="4"/>
        <v>20</v>
      </c>
    </row>
    <row r="26" spans="1:28" s="35" customFormat="1" ht="36.75" customHeight="1">
      <c r="A26" s="117">
        <v>13</v>
      </c>
      <c r="B26" s="63" t="s">
        <v>101</v>
      </c>
      <c r="C26" s="64" t="s">
        <v>218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8">
        <f>SUM(D26:K26)+SUM(O26:V26)</f>
        <v>85</v>
      </c>
      <c r="AA26" s="97">
        <f>SUM(M26+X26)</f>
        <v>3</v>
      </c>
      <c r="AB26" s="70">
        <f t="shared" si="4"/>
        <v>25</v>
      </c>
    </row>
    <row r="27" spans="1:28" s="35" customFormat="1" ht="30" customHeight="1">
      <c r="A27" s="117">
        <v>14</v>
      </c>
      <c r="B27" s="63" t="s">
        <v>102</v>
      </c>
      <c r="C27" s="64" t="s">
        <v>214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8">
        <f>SUM(D27:K27)+SUM(O27:V27)</f>
        <v>65</v>
      </c>
      <c r="AA27" s="97">
        <f>SUM(M27+X27)</f>
        <v>2</v>
      </c>
      <c r="AB27" s="70">
        <f t="shared" si="4"/>
        <v>20</v>
      </c>
    </row>
    <row r="28" spans="1:28" s="35" customFormat="1" ht="30" customHeight="1">
      <c r="A28" s="117">
        <v>15</v>
      </c>
      <c r="B28" s="63" t="s">
        <v>141</v>
      </c>
      <c r="C28" s="64" t="s">
        <v>154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8">
        <v>1</v>
      </c>
      <c r="N28" s="30" t="s">
        <v>3</v>
      </c>
      <c r="O28" s="30"/>
      <c r="P28" s="77"/>
      <c r="Q28" s="30"/>
      <c r="R28" s="30"/>
      <c r="S28" s="30"/>
      <c r="T28" s="30"/>
      <c r="U28" s="30"/>
      <c r="V28" s="66"/>
      <c r="W28" s="32"/>
      <c r="X28" s="37"/>
      <c r="Y28" s="66"/>
      <c r="Z28" s="68">
        <f>SUM(D28:K28)+SUM(O28:V28)</f>
        <v>25</v>
      </c>
      <c r="AA28" s="128">
        <f>SUM(M28)</f>
        <v>1</v>
      </c>
      <c r="AB28" s="70">
        <f t="shared" si="4"/>
        <v>10</v>
      </c>
    </row>
    <row r="29" spans="1:28" ht="13.8">
      <c r="A29" s="117">
        <v>16</v>
      </c>
      <c r="B29" s="63" t="s">
        <v>104</v>
      </c>
      <c r="C29" s="64" t="s">
        <v>164</v>
      </c>
      <c r="D29" s="30">
        <v>15</v>
      </c>
      <c r="E29" s="77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8">
        <f t="shared" ref="Z29:Z35" si="5">SUM(D29:K29)+SUM(O29:V29)</f>
        <v>140</v>
      </c>
      <c r="AA29" s="97">
        <f t="shared" ref="AA29:AA37" si="6">SUM(M29+X29)</f>
        <v>5</v>
      </c>
      <c r="AB29" s="70">
        <f t="shared" si="4"/>
        <v>50</v>
      </c>
    </row>
    <row r="30" spans="1:28" ht="27" customHeight="1">
      <c r="A30" s="116">
        <v>17</v>
      </c>
      <c r="B30" s="123" t="s">
        <v>105</v>
      </c>
      <c r="C30" s="73" t="s">
        <v>169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4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4"/>
      <c r="Y30" s="32"/>
      <c r="Z30" s="75">
        <f t="shared" si="5"/>
        <v>50</v>
      </c>
      <c r="AA30" s="94">
        <f t="shared" si="6"/>
        <v>2</v>
      </c>
      <c r="AB30" s="70">
        <f t="shared" si="4"/>
        <v>20</v>
      </c>
    </row>
    <row r="31" spans="1:28" s="35" customFormat="1" ht="34.5" customHeight="1">
      <c r="A31" s="117">
        <v>18</v>
      </c>
      <c r="B31" s="122" t="s">
        <v>142</v>
      </c>
      <c r="C31" s="64" t="s">
        <v>50</v>
      </c>
      <c r="D31" s="21">
        <v>5</v>
      </c>
      <c r="E31" s="77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8">
        <f t="shared" si="5"/>
        <v>25</v>
      </c>
      <c r="AA31" s="97">
        <f t="shared" si="6"/>
        <v>1</v>
      </c>
      <c r="AB31" s="70">
        <f t="shared" si="4"/>
        <v>10</v>
      </c>
    </row>
    <row r="32" spans="1:28" ht="31.5" customHeight="1">
      <c r="A32" s="117">
        <v>19</v>
      </c>
      <c r="B32" s="63" t="s">
        <v>143</v>
      </c>
      <c r="C32" s="155" t="s">
        <v>209</v>
      </c>
      <c r="D32" s="30">
        <v>15</v>
      </c>
      <c r="E32" s="77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8">
        <f t="shared" si="5"/>
        <v>25</v>
      </c>
      <c r="AA32" s="97">
        <f t="shared" si="6"/>
        <v>1</v>
      </c>
      <c r="AB32" s="70">
        <f t="shared" si="4"/>
        <v>10</v>
      </c>
    </row>
    <row r="33" spans="1:28" ht="30" customHeight="1">
      <c r="A33" s="117">
        <v>20</v>
      </c>
      <c r="B33" s="63" t="s">
        <v>98</v>
      </c>
      <c r="C33" s="132" t="s">
        <v>181</v>
      </c>
      <c r="D33" s="30">
        <v>10</v>
      </c>
      <c r="E33" s="77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8">
        <f t="shared" si="5"/>
        <v>50</v>
      </c>
      <c r="AA33" s="97">
        <f t="shared" si="6"/>
        <v>2</v>
      </c>
      <c r="AB33" s="70">
        <f t="shared" si="4"/>
        <v>20</v>
      </c>
    </row>
    <row r="34" spans="1:28" s="35" customFormat="1" ht="30" customHeight="1">
      <c r="A34" s="117">
        <v>21</v>
      </c>
      <c r="B34" s="63" t="s">
        <v>144</v>
      </c>
      <c r="C34" s="64" t="s">
        <v>155</v>
      </c>
      <c r="D34" s="30"/>
      <c r="E34" s="77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8">
        <f t="shared" si="5"/>
        <v>25</v>
      </c>
      <c r="AA34" s="97">
        <f t="shared" si="6"/>
        <v>1</v>
      </c>
      <c r="AB34" s="70">
        <f t="shared" si="4"/>
        <v>10</v>
      </c>
    </row>
    <row r="35" spans="1:28" ht="23.25" customHeight="1">
      <c r="A35" s="117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8">
        <f t="shared" si="5"/>
        <v>90</v>
      </c>
      <c r="AA35" s="97">
        <f t="shared" si="6"/>
        <v>3</v>
      </c>
      <c r="AB35" s="70">
        <f t="shared" si="4"/>
        <v>30</v>
      </c>
    </row>
    <row r="36" spans="1:28" s="35" customFormat="1" ht="35.25" customHeight="1">
      <c r="A36" s="117">
        <v>23</v>
      </c>
      <c r="B36" s="63" t="s">
        <v>183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8">
        <f>SUM(D36:K36)+SUM(O36:V36)</f>
        <v>270</v>
      </c>
      <c r="AA36" s="97">
        <f t="shared" si="6"/>
        <v>12</v>
      </c>
      <c r="AB36" s="70">
        <f t="shared" si="4"/>
        <v>150</v>
      </c>
    </row>
    <row r="37" spans="1:28" ht="91.5" customHeight="1" thickBot="1">
      <c r="A37" s="116">
        <v>24</v>
      </c>
      <c r="B37" s="72" t="s">
        <v>170</v>
      </c>
      <c r="C37" s="73" t="s">
        <v>215</v>
      </c>
      <c r="D37" s="18"/>
      <c r="E37" s="27"/>
      <c r="F37" s="18"/>
      <c r="G37" s="18"/>
      <c r="H37" s="18"/>
      <c r="I37" s="18"/>
      <c r="J37" s="18"/>
      <c r="K37" s="109"/>
      <c r="L37" s="32"/>
      <c r="M37" s="104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4">
        <v>6</v>
      </c>
      <c r="Y37" s="32" t="s">
        <v>3</v>
      </c>
      <c r="Z37" s="75">
        <f>SUM(D37:K37)+SUM(O37:V37)</f>
        <v>150</v>
      </c>
      <c r="AA37" s="94">
        <f t="shared" si="6"/>
        <v>6</v>
      </c>
      <c r="AB37" s="70">
        <f t="shared" si="4"/>
        <v>30</v>
      </c>
    </row>
    <row r="38" spans="1:28" ht="14.4" thickBot="1">
      <c r="A38" s="118"/>
      <c r="B38" s="113" t="s">
        <v>4</v>
      </c>
      <c r="C38" s="73"/>
      <c r="D38" s="104">
        <f t="shared" ref="D38:K38" si="7">SUM(D14:D37)</f>
        <v>246</v>
      </c>
      <c r="E38" s="104">
        <f t="shared" si="7"/>
        <v>45</v>
      </c>
      <c r="F38" s="104">
        <f t="shared" si="7"/>
        <v>174</v>
      </c>
      <c r="G38" s="104">
        <f t="shared" si="7"/>
        <v>10</v>
      </c>
      <c r="H38" s="104">
        <f t="shared" si="7"/>
        <v>0</v>
      </c>
      <c r="I38" s="104">
        <f t="shared" si="7"/>
        <v>0</v>
      </c>
      <c r="J38" s="104">
        <f t="shared" si="7"/>
        <v>5</v>
      </c>
      <c r="K38" s="104">
        <f t="shared" si="7"/>
        <v>320</v>
      </c>
      <c r="L38" s="104">
        <f>SUM(L14:L37)</f>
        <v>800</v>
      </c>
      <c r="M38" s="104">
        <f>SUM(M14:M37)</f>
        <v>30</v>
      </c>
      <c r="N38" s="104"/>
      <c r="O38" s="104">
        <f t="shared" ref="O38:V38" si="8">SUM(O14:O37)</f>
        <v>155</v>
      </c>
      <c r="P38" s="104">
        <f t="shared" si="8"/>
        <v>75</v>
      </c>
      <c r="Q38" s="104">
        <f t="shared" si="8"/>
        <v>130</v>
      </c>
      <c r="R38" s="104">
        <f t="shared" si="8"/>
        <v>0</v>
      </c>
      <c r="S38" s="104">
        <f t="shared" si="8"/>
        <v>0</v>
      </c>
      <c r="T38" s="104">
        <f t="shared" si="8"/>
        <v>120</v>
      </c>
      <c r="U38" s="104">
        <f t="shared" si="8"/>
        <v>0</v>
      </c>
      <c r="V38" s="104">
        <f t="shared" si="8"/>
        <v>270</v>
      </c>
      <c r="W38" s="104">
        <f>SUM(W14:W37)</f>
        <v>750</v>
      </c>
      <c r="X38" s="104">
        <f>SUM(X14:X37)</f>
        <v>30</v>
      </c>
      <c r="Y38" s="104"/>
      <c r="Z38" s="75">
        <f>SUM(Z14:Z37)</f>
        <v>1550</v>
      </c>
      <c r="AA38" s="94">
        <f>SUM(AA14:AA37)</f>
        <v>60</v>
      </c>
      <c r="AB38" s="70">
        <f>SUM(AB14:AB37)</f>
        <v>590</v>
      </c>
    </row>
    <row r="39" spans="1:28" ht="28.2" thickBot="1">
      <c r="A39" s="119"/>
      <c r="B39" s="72" t="s">
        <v>175</v>
      </c>
      <c r="C39" s="73"/>
      <c r="D39" s="177">
        <f>SUM(D38:K38)</f>
        <v>800</v>
      </c>
      <c r="E39" s="177"/>
      <c r="F39" s="177"/>
      <c r="G39" s="177"/>
      <c r="H39" s="177"/>
      <c r="I39" s="177"/>
      <c r="J39" s="177"/>
      <c r="K39" s="177"/>
      <c r="L39" s="104"/>
      <c r="M39" s="104"/>
      <c r="N39" s="104"/>
      <c r="O39" s="177">
        <f>SUM(O38:V38)</f>
        <v>750</v>
      </c>
      <c r="P39" s="177"/>
      <c r="Q39" s="177"/>
      <c r="R39" s="177"/>
      <c r="S39" s="177"/>
      <c r="T39" s="177"/>
      <c r="U39" s="177"/>
      <c r="V39" s="177"/>
      <c r="W39" s="104"/>
      <c r="X39" s="104"/>
      <c r="Y39" s="104"/>
      <c r="Z39" s="75">
        <f>SUM(D39)+O39</f>
        <v>1550</v>
      </c>
      <c r="AA39" s="121"/>
      <c r="AB39" s="121"/>
    </row>
    <row r="40" spans="1:28" ht="14.4" thickBot="1">
      <c r="A40" s="118"/>
      <c r="B40" s="87" t="s">
        <v>174</v>
      </c>
      <c r="C40" s="73"/>
      <c r="D40" s="177">
        <f>D39-K38</f>
        <v>480</v>
      </c>
      <c r="E40" s="177"/>
      <c r="F40" s="177"/>
      <c r="G40" s="177"/>
      <c r="H40" s="177"/>
      <c r="I40" s="177"/>
      <c r="J40" s="177"/>
      <c r="K40" s="177"/>
      <c r="L40" s="104"/>
      <c r="M40" s="104"/>
      <c r="N40" s="104"/>
      <c r="O40" s="177">
        <f>O39-V38</f>
        <v>480</v>
      </c>
      <c r="P40" s="177"/>
      <c r="Q40" s="177"/>
      <c r="R40" s="177"/>
      <c r="S40" s="177"/>
      <c r="T40" s="177"/>
      <c r="U40" s="177"/>
      <c r="V40" s="177"/>
      <c r="W40" s="104"/>
      <c r="X40" s="104"/>
      <c r="Y40" s="104"/>
      <c r="Z40" s="75">
        <f t="shared" ref="Z40" si="9">SUM(D40:K40)+SUM(O40:V40)</f>
        <v>960</v>
      </c>
      <c r="AA40" s="121"/>
      <c r="AB40" s="121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188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90" t="s">
        <v>0</v>
      </c>
      <c r="B44" s="187" t="s">
        <v>7</v>
      </c>
      <c r="C44" s="188" t="s">
        <v>6</v>
      </c>
      <c r="D44" s="189" t="s">
        <v>1</v>
      </c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78" t="s">
        <v>177</v>
      </c>
      <c r="AA44" s="178" t="s">
        <v>179</v>
      </c>
      <c r="AB44" s="181" t="s">
        <v>180</v>
      </c>
    </row>
    <row r="45" spans="1:28" ht="15" customHeight="1" thickBot="1">
      <c r="A45" s="190"/>
      <c r="B45" s="187"/>
      <c r="C45" s="188"/>
      <c r="D45" s="183" t="s">
        <v>67</v>
      </c>
      <c r="E45" s="183"/>
      <c r="F45" s="183"/>
      <c r="G45" s="183"/>
      <c r="H45" s="183"/>
      <c r="I45" s="183"/>
      <c r="J45" s="183"/>
      <c r="K45" s="183"/>
      <c r="L45" s="183"/>
      <c r="M45" s="183"/>
      <c r="N45" s="109"/>
      <c r="O45" s="183" t="s">
        <v>68</v>
      </c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79"/>
      <c r="AA45" s="180"/>
      <c r="AB45" s="182"/>
    </row>
    <row r="46" spans="1:28" ht="212.25" customHeight="1" thickBot="1">
      <c r="A46" s="190"/>
      <c r="B46" s="187"/>
      <c r="C46" s="188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176</v>
      </c>
      <c r="M46" s="58" t="s">
        <v>178</v>
      </c>
      <c r="N46" s="105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176</v>
      </c>
      <c r="X46" s="58" t="s">
        <v>178</v>
      </c>
      <c r="Y46" s="105" t="s">
        <v>31</v>
      </c>
      <c r="Z46" s="179"/>
      <c r="AA46" s="180"/>
      <c r="AB46" s="182"/>
    </row>
    <row r="47" spans="1:28" ht="28.5" customHeight="1">
      <c r="A47" s="116">
        <v>1</v>
      </c>
      <c r="B47" s="124" t="s">
        <v>145</v>
      </c>
      <c r="C47" s="73" t="s">
        <v>126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4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4"/>
      <c r="Y47" s="32"/>
      <c r="Z47" s="75">
        <f>SUM(D47:K47,O47:V47)</f>
        <v>45</v>
      </c>
      <c r="AA47" s="94">
        <f t="shared" ref="AA47:AA50" si="11">SUM(M47+X47)</f>
        <v>2</v>
      </c>
      <c r="AB47" s="70">
        <v>25</v>
      </c>
    </row>
    <row r="48" spans="1:28" ht="28.5" customHeight="1">
      <c r="A48" s="115">
        <v>2</v>
      </c>
      <c r="B48" s="63" t="s">
        <v>146</v>
      </c>
      <c r="C48" s="125" t="s">
        <v>147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4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4"/>
      <c r="Y48" s="32"/>
      <c r="Z48" s="75">
        <f t="shared" ref="Z48:Z55" si="12">SUM(D48:K48,O48:V48)</f>
        <v>45</v>
      </c>
      <c r="AA48" s="94">
        <f t="shared" si="11"/>
        <v>2</v>
      </c>
      <c r="AB48" s="70">
        <v>25</v>
      </c>
    </row>
    <row r="49" spans="1:28" ht="27.6">
      <c r="A49" s="116">
        <v>3</v>
      </c>
      <c r="B49" s="72" t="s">
        <v>148</v>
      </c>
      <c r="C49" s="125" t="s">
        <v>103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4">
        <v>2</v>
      </c>
      <c r="N49" s="32" t="s">
        <v>3</v>
      </c>
      <c r="O49" s="19"/>
      <c r="P49" s="103"/>
      <c r="Q49" s="19"/>
      <c r="R49" s="19"/>
      <c r="S49" s="19"/>
      <c r="T49" s="19"/>
      <c r="U49" s="19"/>
      <c r="V49" s="19"/>
      <c r="W49" s="32"/>
      <c r="X49" s="104"/>
      <c r="Y49" s="32"/>
      <c r="Z49" s="75">
        <f t="shared" si="12"/>
        <v>45</v>
      </c>
      <c r="AA49" s="94">
        <f t="shared" si="11"/>
        <v>2</v>
      </c>
      <c r="AB49" s="70">
        <v>25</v>
      </c>
    </row>
    <row r="50" spans="1:28" ht="23.25" customHeight="1">
      <c r="A50" s="71">
        <v>4</v>
      </c>
      <c r="B50" s="72" t="s">
        <v>124</v>
      </c>
      <c r="C50" s="125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4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4"/>
      <c r="Y50" s="30"/>
      <c r="Z50" s="75">
        <f t="shared" si="12"/>
        <v>45</v>
      </c>
      <c r="AA50" s="94">
        <f t="shared" si="11"/>
        <v>2</v>
      </c>
      <c r="AB50" s="70">
        <v>25</v>
      </c>
    </row>
    <row r="51" spans="1:28" ht="28.2" customHeight="1">
      <c r="A51" s="71">
        <v>5</v>
      </c>
      <c r="B51" s="167" t="s">
        <v>224</v>
      </c>
      <c r="C51" s="170" t="s">
        <v>225</v>
      </c>
      <c r="D51" s="18">
        <v>20</v>
      </c>
      <c r="E51" s="30"/>
      <c r="F51" s="30"/>
      <c r="G51" s="30"/>
      <c r="H51" s="30"/>
      <c r="I51" s="30"/>
      <c r="J51" s="30"/>
      <c r="K51" s="18">
        <v>25</v>
      </c>
      <c r="L51" s="32">
        <f t="shared" ref="L51" si="13">SUM(D51:K51)</f>
        <v>45</v>
      </c>
      <c r="M51" s="165">
        <v>2</v>
      </c>
      <c r="N51" s="30" t="s">
        <v>3</v>
      </c>
      <c r="O51" s="21"/>
      <c r="P51" s="21"/>
      <c r="Q51" s="21"/>
      <c r="R51" s="21"/>
      <c r="S51" s="21"/>
      <c r="T51" s="21"/>
      <c r="U51" s="21"/>
      <c r="V51" s="21"/>
      <c r="W51" s="32"/>
      <c r="X51" s="165"/>
      <c r="Y51" s="30"/>
      <c r="Z51" s="75"/>
      <c r="AA51" s="94"/>
      <c r="AB51" s="70"/>
    </row>
    <row r="52" spans="1:28" ht="27.6">
      <c r="A52" s="71">
        <v>6</v>
      </c>
      <c r="B52" s="126" t="s">
        <v>149</v>
      </c>
      <c r="C52" s="73" t="s">
        <v>226</v>
      </c>
      <c r="D52" s="18"/>
      <c r="E52" s="27"/>
      <c r="F52" s="18"/>
      <c r="G52" s="18"/>
      <c r="H52" s="18"/>
      <c r="I52" s="18"/>
      <c r="J52" s="18"/>
      <c r="K52" s="109"/>
      <c r="L52" s="32"/>
      <c r="M52" s="104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>SUM(O52:V52)</f>
        <v>45</v>
      </c>
      <c r="X52" s="104">
        <v>2</v>
      </c>
      <c r="Y52" s="32" t="s">
        <v>3</v>
      </c>
      <c r="Z52" s="75">
        <f t="shared" si="12"/>
        <v>45</v>
      </c>
      <c r="AA52" s="94">
        <f>SUM(M52+X52)</f>
        <v>2</v>
      </c>
      <c r="AB52" s="70">
        <v>25</v>
      </c>
    </row>
    <row r="53" spans="1:28" ht="35.25" customHeight="1">
      <c r="A53" s="71">
        <v>7</v>
      </c>
      <c r="B53" s="93" t="s">
        <v>150</v>
      </c>
      <c r="C53" s="125" t="s">
        <v>156</v>
      </c>
      <c r="D53" s="18"/>
      <c r="E53" s="103"/>
      <c r="F53" s="18"/>
      <c r="G53" s="18"/>
      <c r="H53" s="18"/>
      <c r="I53" s="18"/>
      <c r="J53" s="18"/>
      <c r="K53" s="109"/>
      <c r="L53" s="32"/>
      <c r="M53" s="104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 t="shared" ref="W53" si="14">SUM(O53:V53)</f>
        <v>45</v>
      </c>
      <c r="X53" s="104">
        <v>2</v>
      </c>
      <c r="Y53" s="32" t="s">
        <v>3</v>
      </c>
      <c r="Z53" s="75">
        <f t="shared" si="12"/>
        <v>45</v>
      </c>
      <c r="AA53" s="94">
        <f t="shared" ref="AA53:AA55" si="15">SUM(M53+X53)</f>
        <v>2</v>
      </c>
      <c r="AB53" s="70">
        <v>25</v>
      </c>
    </row>
    <row r="54" spans="1:28" ht="33" customHeight="1">
      <c r="A54" s="71">
        <v>8</v>
      </c>
      <c r="B54" s="72" t="s">
        <v>162</v>
      </c>
      <c r="C54" s="73" t="s">
        <v>226</v>
      </c>
      <c r="D54" s="18"/>
      <c r="E54" s="18"/>
      <c r="F54" s="18"/>
      <c r="G54" s="18"/>
      <c r="H54" s="18"/>
      <c r="I54" s="18"/>
      <c r="J54" s="18"/>
      <c r="K54" s="109"/>
      <c r="L54" s="32"/>
      <c r="M54" s="104"/>
      <c r="N54" s="32"/>
      <c r="O54" s="18">
        <v>20</v>
      </c>
      <c r="P54" s="18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4">
        <v>2</v>
      </c>
      <c r="Y54" s="32" t="s">
        <v>3</v>
      </c>
      <c r="Z54" s="75">
        <f t="shared" si="12"/>
        <v>45</v>
      </c>
      <c r="AA54" s="94">
        <f t="shared" si="15"/>
        <v>2</v>
      </c>
      <c r="AB54" s="70">
        <v>25</v>
      </c>
    </row>
    <row r="55" spans="1:28" ht="22.5" customHeight="1">
      <c r="A55" s="71">
        <v>9</v>
      </c>
      <c r="B55" s="72" t="s">
        <v>151</v>
      </c>
      <c r="C55" s="125" t="s">
        <v>48</v>
      </c>
      <c r="D55" s="18"/>
      <c r="E55" s="18"/>
      <c r="F55" s="18"/>
      <c r="G55" s="18"/>
      <c r="H55" s="18"/>
      <c r="I55" s="18"/>
      <c r="J55" s="18"/>
      <c r="K55" s="109"/>
      <c r="L55" s="32"/>
      <c r="M55" s="104"/>
      <c r="N55" s="32"/>
      <c r="O55" s="18">
        <v>20</v>
      </c>
      <c r="P55" s="30"/>
      <c r="Q55" s="19"/>
      <c r="R55" s="19"/>
      <c r="S55" s="19"/>
      <c r="T55" s="19"/>
      <c r="U55" s="19"/>
      <c r="V55" s="18">
        <v>25</v>
      </c>
      <c r="W55" s="32">
        <f>SUM(O55:V55)</f>
        <v>45</v>
      </c>
      <c r="X55" s="104">
        <v>2</v>
      </c>
      <c r="Y55" s="32" t="s">
        <v>3</v>
      </c>
      <c r="Z55" s="75">
        <f t="shared" si="12"/>
        <v>45</v>
      </c>
      <c r="AA55" s="94">
        <f t="shared" si="15"/>
        <v>2</v>
      </c>
      <c r="AB55" s="70">
        <v>25</v>
      </c>
    </row>
    <row r="56" spans="1:28" ht="30.75" customHeight="1">
      <c r="A56" s="71">
        <v>10</v>
      </c>
      <c r="B56" s="152" t="s">
        <v>198</v>
      </c>
      <c r="C56" s="82" t="s">
        <v>197</v>
      </c>
      <c r="D56" s="30"/>
      <c r="E56" s="30"/>
      <c r="F56" s="30"/>
      <c r="G56" s="30"/>
      <c r="H56" s="30"/>
      <c r="I56" s="30"/>
      <c r="J56" s="30"/>
      <c r="K56" s="66"/>
      <c r="L56" s="30"/>
      <c r="M56" s="66"/>
      <c r="N56" s="30"/>
      <c r="O56" s="30">
        <v>20</v>
      </c>
      <c r="P56" s="30"/>
      <c r="Q56" s="21"/>
      <c r="R56" s="21"/>
      <c r="S56" s="21"/>
      <c r="T56" s="21"/>
      <c r="U56" s="21"/>
      <c r="V56" s="30">
        <v>25</v>
      </c>
      <c r="W56" s="30">
        <f>SUM(O56:V56)</f>
        <v>45</v>
      </c>
      <c r="X56" s="66">
        <v>2</v>
      </c>
      <c r="Y56" s="32" t="s">
        <v>3</v>
      </c>
      <c r="Z56" s="75">
        <f t="shared" ref="Z56" si="16">SUM(D56:K56,O56:V56)</f>
        <v>45</v>
      </c>
      <c r="AA56" s="94">
        <f t="shared" ref="AA56" si="17">SUM(M56+X56)</f>
        <v>2</v>
      </c>
      <c r="AB56" s="70">
        <v>25</v>
      </c>
    </row>
    <row r="60" spans="1:28" ht="13.8">
      <c r="M60" s="24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2024-04-22T07:43:53Z</dcterms:modified>
</cp:coreProperties>
</file>